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b\Desktop\"/>
    </mc:Choice>
  </mc:AlternateContent>
  <xr:revisionPtr revIDLastSave="0" documentId="8_{2260E4AC-F92F-46FE-8455-CC48DCEF51F8}" xr6:coauthVersionLast="36" xr6:coauthVersionMax="36" xr10:uidLastSave="{00000000-0000-0000-0000-000000000000}"/>
  <bookViews>
    <workbookView xWindow="0" yWindow="0" windowWidth="23040" windowHeight="9060" xr2:uid="{CF2868F2-25BF-414F-9FAA-64B83661F7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27" i="1"/>
  <c r="G25" i="1"/>
  <c r="G23" i="1"/>
  <c r="G21" i="1"/>
  <c r="G19" i="1"/>
  <c r="G17" i="1"/>
  <c r="G15" i="1"/>
  <c r="G13" i="1"/>
  <c r="G11" i="1"/>
  <c r="G9" i="1"/>
  <c r="G7" i="1"/>
  <c r="G5" i="1"/>
  <c r="E66" i="1"/>
  <c r="E29" i="1"/>
  <c r="E67" i="1" l="1"/>
  <c r="F66" i="1"/>
  <c r="D66" i="1"/>
  <c r="F29" i="1"/>
  <c r="G29" i="1" s="1"/>
  <c r="D29" i="1"/>
  <c r="D67" i="1" s="1"/>
  <c r="H62" i="1" l="1"/>
  <c r="H44" i="1"/>
  <c r="H23" i="1"/>
  <c r="H25" i="1"/>
  <c r="H15" i="1"/>
  <c r="H48" i="1" l="1"/>
  <c r="H46" i="1"/>
  <c r="H34" i="1"/>
  <c r="H64" i="1"/>
  <c r="H60" i="1"/>
  <c r="H58" i="1"/>
  <c r="H56" i="1"/>
  <c r="H54" i="1"/>
  <c r="H50" i="1"/>
  <c r="H42" i="1"/>
  <c r="H40" i="1"/>
  <c r="H38" i="1"/>
  <c r="H36" i="1"/>
  <c r="H32" i="1"/>
  <c r="G66" i="1" l="1"/>
  <c r="H66" i="1" s="1"/>
  <c r="H17" i="1"/>
  <c r="H13" i="1"/>
  <c r="H7" i="1"/>
  <c r="H5" i="1"/>
  <c r="H19" i="1"/>
  <c r="H29" i="1"/>
</calcChain>
</file>

<file path=xl/sharedStrings.xml><?xml version="1.0" encoding="utf-8"?>
<sst xmlns="http://schemas.openxmlformats.org/spreadsheetml/2006/main" count="100" uniqueCount="100">
  <si>
    <t>Percent of Budget</t>
  </si>
  <si>
    <t>Mass Collections, Online Giving</t>
  </si>
  <si>
    <t>OFFERINGS</t>
  </si>
  <si>
    <t>Mass Stipends, Votive Lights, Donations</t>
  </si>
  <si>
    <t>BEQUESTS</t>
  </si>
  <si>
    <t>SUNDAYS &amp; HOLY DAYS</t>
  </si>
  <si>
    <t>Wills, Stock Donations, Grain Donations</t>
  </si>
  <si>
    <t>REBATES</t>
  </si>
  <si>
    <t>One Faith, One Hope, One Love; CMA</t>
  </si>
  <si>
    <t>INTEREST &amp; DIVIDENDS</t>
  </si>
  <si>
    <t>Cash accounts, Investments with AofC</t>
  </si>
  <si>
    <t>OTHER REVENUE</t>
  </si>
  <si>
    <t>Religious Education K through 12; VBS</t>
  </si>
  <si>
    <t>FAITH FORMATION FEES/INCOME</t>
  </si>
  <si>
    <t>ADULT FAITH FORMATION FEES</t>
  </si>
  <si>
    <t>Adult Formation fees, donations, etc.</t>
  </si>
  <si>
    <t xml:space="preserve">  TOTAL INCOME</t>
  </si>
  <si>
    <t>EXPENSE</t>
  </si>
  <si>
    <t>PERSONNEL COSTS</t>
  </si>
  <si>
    <t>PAYROLL TAXES</t>
  </si>
  <si>
    <t>EMPLOYEE BENEFITS</t>
  </si>
  <si>
    <t>FICA, Worker's Comp., Unemployment</t>
  </si>
  <si>
    <t>Health Insurance, retirement, pensions</t>
  </si>
  <si>
    <t>Groundskeeping, building maintenance</t>
  </si>
  <si>
    <t>PROPERTY INSURANCE/TAXES</t>
  </si>
  <si>
    <t>MAINTENANCE &amp; REPAIRS</t>
  </si>
  <si>
    <t>Liability insurance, property taxes</t>
  </si>
  <si>
    <t>UTILITIES</t>
  </si>
  <si>
    <t>LITURGICAL EXPENSES</t>
  </si>
  <si>
    <t>CHILDREN'S FAITH FORMATION</t>
  </si>
  <si>
    <t>YOUTH MINISTRY</t>
  </si>
  <si>
    <t>ADULT EDUCATION</t>
  </si>
  <si>
    <t>ADULT FAITH FORMATION</t>
  </si>
  <si>
    <t xml:space="preserve">CAPITAL IMPROVMENTS </t>
  </si>
  <si>
    <t>4001.00GEN</t>
  </si>
  <si>
    <t xml:space="preserve">4005.00GEN
</t>
  </si>
  <si>
    <t>4020&gt;00GEN</t>
  </si>
  <si>
    <t>4040.00GEN</t>
  </si>
  <si>
    <t>4180.00GEN</t>
  </si>
  <si>
    <t>4199.00GEN</t>
  </si>
  <si>
    <t>4100.00CFF</t>
  </si>
  <si>
    <t>4100.00AE</t>
  </si>
  <si>
    <t>5100.00GEN</t>
  </si>
  <si>
    <t>5121.00GEN</t>
  </si>
  <si>
    <t>5122.00GEN</t>
  </si>
  <si>
    <t>5250.00GEN</t>
  </si>
  <si>
    <t>5272.00GEN</t>
  </si>
  <si>
    <t>5275.00GEN</t>
  </si>
  <si>
    <t>5600.00LIT</t>
  </si>
  <si>
    <t>5600.00MUS</t>
  </si>
  <si>
    <t>5600.00CFF</t>
  </si>
  <si>
    <t>5600.00YM</t>
  </si>
  <si>
    <t>5600.00AE</t>
  </si>
  <si>
    <t>5600.00FF</t>
  </si>
  <si>
    <t>5200.00CAP</t>
  </si>
  <si>
    <t>Professional services, music, misc.</t>
  </si>
  <si>
    <t>Textbooks, programs, refreshments, etc.</t>
  </si>
  <si>
    <t>Programs, refreshments, books, etc.</t>
  </si>
  <si>
    <t>Trips, refreshments, retreats, programs, etc.</t>
  </si>
  <si>
    <t>Major repairs and replacements, etc.</t>
  </si>
  <si>
    <t xml:space="preserve"> </t>
  </si>
  <si>
    <t>Over/(Under) Budget</t>
  </si>
  <si>
    <t xml:space="preserve">  TOTAL EXPENSE</t>
  </si>
  <si>
    <t>Gas, electric, water, sewer</t>
  </si>
  <si>
    <t>5600.00GEN</t>
  </si>
  <si>
    <t>OFFICE &amp; ADMINISTRATIVE</t>
  </si>
  <si>
    <t>6300.00GEN</t>
  </si>
  <si>
    <t>GENERAL ASSESSMENT</t>
  </si>
  <si>
    <t>Parish assessment for Archdiocesan expenses</t>
  </si>
  <si>
    <t xml:space="preserve">  INCOME - EXPENSE</t>
  </si>
  <si>
    <t>INCOME</t>
  </si>
  <si>
    <t>Supplies, telephone, internet, postage, media, etc.</t>
  </si>
  <si>
    <t>Votive lights, candles, hosts &amp; wine, etc.</t>
  </si>
  <si>
    <t>Employee salaries, clergy compensation, stipends</t>
  </si>
  <si>
    <t>Ss. PETER &amp; PAUL PARISH FINANCIAL REPORT</t>
  </si>
  <si>
    <t>4190.00GEN</t>
  </si>
  <si>
    <t>BASEMENT RENTAL</t>
  </si>
  <si>
    <t>Rental of church basement</t>
  </si>
  <si>
    <t>Religious Education 1 through 6; VBS</t>
  </si>
  <si>
    <t>MAINTENANCE FUND</t>
  </si>
  <si>
    <t>4055.00FND</t>
  </si>
  <si>
    <t>4004.01OTH</t>
  </si>
  <si>
    <t>MEN'S GROUP</t>
  </si>
  <si>
    <t>4051.00FES</t>
  </si>
  <si>
    <t>TURKEY FESTIVAL</t>
  </si>
  <si>
    <t>Parish fundraising event</t>
  </si>
  <si>
    <t>Men's group fundraising</t>
  </si>
  <si>
    <t>Maintenance Fund envelopes</t>
  </si>
  <si>
    <t>Monthly raffle, bulletins, misc.</t>
  </si>
  <si>
    <t>5305.00FND</t>
  </si>
  <si>
    <t>FUNDRAISING EXPENSE</t>
  </si>
  <si>
    <t>Monthly drawing tickets, Turkey Festival</t>
  </si>
  <si>
    <t>CONTRACTUAL SERVICES</t>
  </si>
  <si>
    <t>Snow removal, church cleaning</t>
  </si>
  <si>
    <t>5675.00GEN</t>
  </si>
  <si>
    <t>MUSIC MINISTRY</t>
  </si>
  <si>
    <t>End of Year  June 30, 2021</t>
  </si>
  <si>
    <t>July 1, 2021 thru June 30, 2022</t>
  </si>
  <si>
    <t>End of Year  June 30, 2022</t>
  </si>
  <si>
    <t>2021-2022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</si>
</sst>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wrapText="1"/>
    </xf>
    <xf numFmtId="0" fontId="3" fillId="2" borderId="0" xfId="0" applyFont="1" applyFill="1"/>
    <xf numFmtId="43" fontId="1" fillId="2" borderId="0" xfId="0" applyNumberFormat="1" applyFont="1" applyFill="1"/>
    <xf numFmtId="10" fontId="1" fillId="2" borderId="0" xfId="0" applyNumberFormat="1" applyFont="1" applyFill="1"/>
    <xf numFmtId="0" fontId="1" fillId="2" borderId="0" xfId="0" applyFont="1" applyFill="1"/>
    <xf numFmtId="0" fontId="4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right"/>
    </xf>
    <xf numFmtId="0" fontId="1" fillId="3" borderId="0" xfId="0" applyFont="1" applyFill="1"/>
    <xf numFmtId="0" fontId="3" fillId="3" borderId="0" xfId="0" applyFont="1" applyFill="1" applyAlignment="1">
      <alignment horizontal="center" vertical="justify"/>
    </xf>
    <xf numFmtId="0" fontId="3" fillId="3" borderId="0" xfId="0" applyFont="1" applyFill="1"/>
    <xf numFmtId="43" fontId="1" fillId="3" borderId="0" xfId="0" applyNumberFormat="1" applyFont="1" applyFill="1"/>
    <xf numFmtId="10" fontId="1" fillId="3" borderId="0" xfId="0" applyNumberFormat="1" applyFont="1" applyFill="1"/>
    <xf numFmtId="0" fontId="1" fillId="3" borderId="0" xfId="0" applyFont="1" applyFill="1" applyBorder="1"/>
    <xf numFmtId="43" fontId="1" fillId="3" borderId="0" xfId="0" applyNumberFormat="1" applyFont="1" applyFill="1" applyBorder="1"/>
    <xf numFmtId="10" fontId="1" fillId="3" borderId="0" xfId="0" applyNumberFormat="1" applyFont="1" applyFill="1" applyBorder="1"/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/>
    <xf numFmtId="43" fontId="1" fillId="3" borderId="1" xfId="0" applyNumberFormat="1" applyFont="1" applyFill="1" applyBorder="1"/>
    <xf numFmtId="10" fontId="1" fillId="3" borderId="1" xfId="0" applyNumberFormat="1" applyFont="1" applyFill="1" applyBorder="1"/>
    <xf numFmtId="0" fontId="2" fillId="3" borderId="0" xfId="0" applyFont="1" applyFill="1"/>
    <xf numFmtId="43" fontId="0" fillId="3" borderId="0" xfId="0" applyNumberFormat="1" applyFill="1"/>
    <xf numFmtId="0" fontId="1" fillId="2" borderId="0" xfId="0" applyFont="1" applyFill="1" applyBorder="1"/>
    <xf numFmtId="43" fontId="1" fillId="2" borderId="0" xfId="0" applyNumberFormat="1" applyFont="1" applyFill="1" applyBorder="1"/>
    <xf numFmtId="10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061FF-AA73-420C-981C-75D18B0EA5AA}">
  <sheetPr>
    <pageSetUpPr fitToPage="1"/>
  </sheetPr>
  <dimension ref="A1:I68"/>
  <sheetViews>
    <sheetView tabSelected="1" topLeftCell="A25" workbookViewId="0">
      <selection activeCell="F49" sqref="F49"/>
    </sheetView>
  </sheetViews>
  <sheetFormatPr defaultRowHeight="15" x14ac:dyDescent="0.25"/>
  <cols>
    <col min="1" max="1" width="2.140625" customWidth="1"/>
    <col min="2" max="2" width="12" customWidth="1"/>
    <col min="3" max="3" width="29.7109375" customWidth="1"/>
    <col min="4" max="5" width="11.85546875" customWidth="1"/>
    <col min="6" max="6" width="10.7109375" customWidth="1"/>
    <col min="7" max="7" width="11.85546875" customWidth="1"/>
    <col min="8" max="8" width="9.5703125" customWidth="1"/>
    <col min="9" max="9" width="1.85546875" customWidth="1"/>
  </cols>
  <sheetData>
    <row r="1" spans="1:9" ht="9.6" customHeight="1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ht="17.45" customHeight="1" x14ac:dyDescent="0.3">
      <c r="A2" s="8"/>
      <c r="B2" s="7" t="s">
        <v>74</v>
      </c>
      <c r="C2" s="8"/>
      <c r="D2" s="8"/>
      <c r="E2" s="8"/>
      <c r="F2" s="8"/>
      <c r="G2" s="8"/>
      <c r="H2" s="9" t="s">
        <v>97</v>
      </c>
      <c r="I2" s="8"/>
    </row>
    <row r="3" spans="1:9" ht="27" customHeight="1" x14ac:dyDescent="0.25">
      <c r="A3" s="8"/>
      <c r="B3" s="10"/>
      <c r="C3" s="10"/>
      <c r="D3" s="11" t="s">
        <v>96</v>
      </c>
      <c r="E3" s="11" t="s">
        <v>98</v>
      </c>
      <c r="F3" s="11" t="s">
        <v>99</v>
      </c>
      <c r="G3" s="11" t="s">
        <v>61</v>
      </c>
      <c r="H3" s="11" t="s">
        <v>0</v>
      </c>
      <c r="I3" s="8"/>
    </row>
    <row r="4" spans="1:9" ht="12.6" customHeight="1" x14ac:dyDescent="0.25">
      <c r="A4" s="8"/>
      <c r="B4" s="12" t="s">
        <v>70</v>
      </c>
      <c r="C4" s="10"/>
      <c r="D4" s="10"/>
      <c r="E4" s="10"/>
      <c r="F4" s="10"/>
      <c r="G4" s="10"/>
      <c r="H4" s="10"/>
      <c r="I4" s="8"/>
    </row>
    <row r="5" spans="1:9" ht="12.6" customHeight="1" x14ac:dyDescent="0.25">
      <c r="A5" s="8"/>
      <c r="B5" s="12" t="s">
        <v>34</v>
      </c>
      <c r="C5" s="12" t="s">
        <v>5</v>
      </c>
      <c r="D5" s="13">
        <v>155326.41</v>
      </c>
      <c r="E5" s="13">
        <v>161629.88</v>
      </c>
      <c r="F5" s="13">
        <v>160000</v>
      </c>
      <c r="G5" s="13">
        <f>SUM(E5-F5)</f>
        <v>1629.8800000000047</v>
      </c>
      <c r="H5" s="14">
        <f>SUM(G5/F5)</f>
        <v>1.0186750000000029E-2</v>
      </c>
      <c r="I5" s="8"/>
    </row>
    <row r="6" spans="1:9" ht="12.6" customHeight="1" x14ac:dyDescent="0.25">
      <c r="A6" s="8"/>
      <c r="B6" s="10" t="s">
        <v>1</v>
      </c>
      <c r="C6" s="10"/>
      <c r="D6" s="13"/>
      <c r="E6" s="13"/>
      <c r="F6" s="13"/>
      <c r="G6" s="13"/>
      <c r="H6" s="14"/>
      <c r="I6" s="8"/>
    </row>
    <row r="7" spans="1:9" ht="12.6" customHeight="1" x14ac:dyDescent="0.25">
      <c r="A7" s="8"/>
      <c r="B7" s="2" t="s">
        <v>35</v>
      </c>
      <c r="C7" s="3" t="s">
        <v>2</v>
      </c>
      <c r="D7" s="4">
        <v>19698.189999999999</v>
      </c>
      <c r="E7" s="4">
        <v>5071.22</v>
      </c>
      <c r="F7" s="4">
        <v>3700</v>
      </c>
      <c r="G7" s="4">
        <f>SUM(E7-F7)</f>
        <v>1371.2200000000003</v>
      </c>
      <c r="H7" s="5">
        <f>SUM(G7/F7)</f>
        <v>0.3706000000000001</v>
      </c>
      <c r="I7" s="8"/>
    </row>
    <row r="8" spans="1:9" ht="12.6" customHeight="1" x14ac:dyDescent="0.25">
      <c r="A8" s="8"/>
      <c r="B8" s="6" t="s">
        <v>3</v>
      </c>
      <c r="C8" s="6"/>
      <c r="D8" s="4"/>
      <c r="E8" s="4"/>
      <c r="F8" s="4"/>
      <c r="G8" s="4"/>
      <c r="H8" s="5"/>
      <c r="I8" s="8"/>
    </row>
    <row r="9" spans="1:9" ht="12.6" customHeight="1" x14ac:dyDescent="0.25">
      <c r="A9" s="8"/>
      <c r="B9" s="12" t="s">
        <v>36</v>
      </c>
      <c r="C9" s="12" t="s">
        <v>4</v>
      </c>
      <c r="D9" s="13">
        <v>134833.34</v>
      </c>
      <c r="E9" s="13">
        <v>11529.69</v>
      </c>
      <c r="F9" s="13">
        <v>10000</v>
      </c>
      <c r="G9" s="13">
        <f>SUM(E9-F9)</f>
        <v>1529.6900000000005</v>
      </c>
      <c r="H9" s="14" t="s">
        <v>60</v>
      </c>
      <c r="I9" s="8"/>
    </row>
    <row r="10" spans="1:9" ht="12.6" customHeight="1" x14ac:dyDescent="0.25">
      <c r="A10" s="8"/>
      <c r="B10" s="10" t="s">
        <v>6</v>
      </c>
      <c r="C10" s="10"/>
      <c r="D10" s="13"/>
      <c r="E10" s="13"/>
      <c r="F10" s="13"/>
      <c r="G10" s="13"/>
      <c r="H10" s="14"/>
      <c r="I10" s="8"/>
    </row>
    <row r="11" spans="1:9" ht="12.6" customHeight="1" x14ac:dyDescent="0.25">
      <c r="A11" s="8"/>
      <c r="B11" s="3" t="s">
        <v>37</v>
      </c>
      <c r="C11" s="3" t="s">
        <v>7</v>
      </c>
      <c r="D11" s="4">
        <v>1658.5</v>
      </c>
      <c r="E11" s="4">
        <v>786</v>
      </c>
      <c r="F11" s="4">
        <v>0</v>
      </c>
      <c r="G11" s="4">
        <f>SUM(E11-F11)</f>
        <v>786</v>
      </c>
      <c r="H11" s="5"/>
      <c r="I11" s="8"/>
    </row>
    <row r="12" spans="1:9" ht="12.6" customHeight="1" x14ac:dyDescent="0.25">
      <c r="A12" s="8"/>
      <c r="B12" s="6" t="s">
        <v>8</v>
      </c>
      <c r="C12" s="6"/>
      <c r="D12" s="4"/>
      <c r="E12" s="4"/>
      <c r="F12" s="4"/>
      <c r="G12" s="4"/>
      <c r="H12" s="5"/>
      <c r="I12" s="8"/>
    </row>
    <row r="13" spans="1:9" ht="12.6" customHeight="1" x14ac:dyDescent="0.25">
      <c r="A13" s="8"/>
      <c r="B13" s="12" t="s">
        <v>38</v>
      </c>
      <c r="C13" s="12" t="s">
        <v>9</v>
      </c>
      <c r="D13" s="13">
        <v>250.67</v>
      </c>
      <c r="E13" s="13">
        <v>244.9</v>
      </c>
      <c r="F13" s="13">
        <v>700</v>
      </c>
      <c r="G13" s="13">
        <f>SUM(E13-F13)</f>
        <v>-455.1</v>
      </c>
      <c r="H13" s="14">
        <f>SUM(G13/F13)</f>
        <v>-0.65014285714285713</v>
      </c>
      <c r="I13" s="8"/>
    </row>
    <row r="14" spans="1:9" ht="12.6" customHeight="1" x14ac:dyDescent="0.25">
      <c r="A14" s="8"/>
      <c r="B14" s="10" t="s">
        <v>10</v>
      </c>
      <c r="C14" s="10"/>
      <c r="D14" s="13"/>
      <c r="E14" s="13"/>
      <c r="F14" s="13"/>
      <c r="G14" s="13"/>
      <c r="H14" s="14"/>
      <c r="I14" s="8"/>
    </row>
    <row r="15" spans="1:9" ht="12.6" customHeight="1" x14ac:dyDescent="0.25">
      <c r="A15" s="8"/>
      <c r="B15" s="3" t="s">
        <v>75</v>
      </c>
      <c r="C15" s="3" t="s">
        <v>76</v>
      </c>
      <c r="D15" s="4">
        <v>490</v>
      </c>
      <c r="E15" s="4">
        <v>1250</v>
      </c>
      <c r="F15" s="4">
        <v>1200</v>
      </c>
      <c r="G15" s="4">
        <f>SUM(E15-F15)</f>
        <v>50</v>
      </c>
      <c r="H15" s="5">
        <f>SUM(G15/F15)</f>
        <v>4.1666666666666664E-2</v>
      </c>
      <c r="I15" s="8"/>
    </row>
    <row r="16" spans="1:9" ht="12.6" customHeight="1" x14ac:dyDescent="0.25">
      <c r="A16" s="8"/>
      <c r="B16" s="6" t="s">
        <v>77</v>
      </c>
      <c r="C16" s="6"/>
      <c r="D16" s="4"/>
      <c r="E16" s="4"/>
      <c r="F16" s="4"/>
      <c r="G16" s="4"/>
      <c r="H16" s="5"/>
      <c r="I16" s="8"/>
    </row>
    <row r="17" spans="1:9" ht="12.6" customHeight="1" x14ac:dyDescent="0.25">
      <c r="A17" s="8"/>
      <c r="B17" s="12" t="s">
        <v>39</v>
      </c>
      <c r="C17" s="12" t="s">
        <v>11</v>
      </c>
      <c r="D17" s="13">
        <v>7202</v>
      </c>
      <c r="E17" s="13">
        <v>2490</v>
      </c>
      <c r="F17" s="13">
        <v>3300</v>
      </c>
      <c r="G17" s="13">
        <f>SUM(E17-F17)</f>
        <v>-810</v>
      </c>
      <c r="H17" s="14">
        <f>SUM(G17/F17)</f>
        <v>-0.24545454545454545</v>
      </c>
      <c r="I17" s="8"/>
    </row>
    <row r="18" spans="1:9" ht="12.6" customHeight="1" x14ac:dyDescent="0.25">
      <c r="A18" s="8"/>
      <c r="B18" s="10" t="s">
        <v>88</v>
      </c>
      <c r="C18" s="10"/>
      <c r="D18" s="13"/>
      <c r="E18" s="13"/>
      <c r="F18" s="13"/>
      <c r="G18" s="13"/>
      <c r="H18" s="14"/>
      <c r="I18" s="8"/>
    </row>
    <row r="19" spans="1:9" s="1" customFormat="1" ht="12.6" customHeight="1" x14ac:dyDescent="0.2">
      <c r="A19" s="10"/>
      <c r="B19" s="3" t="s">
        <v>40</v>
      </c>
      <c r="C19" s="3" t="s">
        <v>13</v>
      </c>
      <c r="D19" s="4">
        <v>1241.77</v>
      </c>
      <c r="E19" s="4">
        <v>1326</v>
      </c>
      <c r="F19" s="4">
        <v>1200</v>
      </c>
      <c r="G19" s="4">
        <f>SUM(E19-F19)</f>
        <v>126</v>
      </c>
      <c r="H19" s="5">
        <f>SUM(G19/F19)</f>
        <v>0.105</v>
      </c>
      <c r="I19" s="10"/>
    </row>
    <row r="20" spans="1:9" s="1" customFormat="1" ht="12.6" customHeight="1" x14ac:dyDescent="0.2">
      <c r="A20" s="10"/>
      <c r="B20" s="6" t="s">
        <v>78</v>
      </c>
      <c r="C20" s="6"/>
      <c r="D20" s="4"/>
      <c r="E20" s="4"/>
      <c r="F20" s="4"/>
      <c r="G20" s="4"/>
      <c r="H20" s="5"/>
      <c r="I20" s="10"/>
    </row>
    <row r="21" spans="1:9" s="1" customFormat="1" ht="12.6" customHeight="1" x14ac:dyDescent="0.2">
      <c r="A21" s="10"/>
      <c r="B21" s="12" t="s">
        <v>41</v>
      </c>
      <c r="C21" s="12" t="s">
        <v>14</v>
      </c>
      <c r="D21" s="13"/>
      <c r="E21" s="13"/>
      <c r="F21" s="13"/>
      <c r="G21" s="13">
        <f>SUM(E21-F21)</f>
        <v>0</v>
      </c>
      <c r="H21" s="14"/>
      <c r="I21" s="10"/>
    </row>
    <row r="22" spans="1:9" s="1" customFormat="1" ht="12.6" customHeight="1" x14ac:dyDescent="0.2">
      <c r="A22" s="10"/>
      <c r="B22" s="10" t="s">
        <v>15</v>
      </c>
      <c r="C22" s="10"/>
      <c r="D22" s="13"/>
      <c r="E22" s="13"/>
      <c r="F22" s="13"/>
      <c r="G22" s="13"/>
      <c r="H22" s="14"/>
      <c r="I22" s="10"/>
    </row>
    <row r="23" spans="1:9" s="1" customFormat="1" ht="12.6" customHeight="1" x14ac:dyDescent="0.2">
      <c r="A23" s="10"/>
      <c r="B23" s="3" t="s">
        <v>83</v>
      </c>
      <c r="C23" s="3" t="s">
        <v>84</v>
      </c>
      <c r="D23" s="4">
        <v>8484</v>
      </c>
      <c r="E23" s="4">
        <v>23069.42</v>
      </c>
      <c r="F23" s="4">
        <v>22000</v>
      </c>
      <c r="G23" s="4">
        <f>SUM(E23-F23)</f>
        <v>1069.4199999999983</v>
      </c>
      <c r="H23" s="5">
        <f>SUM(G23/F23)</f>
        <v>4.8609999999999917E-2</v>
      </c>
      <c r="I23" s="10"/>
    </row>
    <row r="24" spans="1:9" s="1" customFormat="1" ht="12.6" customHeight="1" x14ac:dyDescent="0.2">
      <c r="A24" s="10"/>
      <c r="B24" s="6" t="s">
        <v>85</v>
      </c>
      <c r="C24" s="6"/>
      <c r="D24" s="4"/>
      <c r="E24" s="4"/>
      <c r="F24" s="4"/>
      <c r="G24" s="4"/>
      <c r="H24" s="5"/>
      <c r="I24" s="10"/>
    </row>
    <row r="25" spans="1:9" s="1" customFormat="1" ht="12.6" customHeight="1" x14ac:dyDescent="0.2">
      <c r="A25" s="10"/>
      <c r="B25" s="12" t="s">
        <v>80</v>
      </c>
      <c r="C25" s="12" t="s">
        <v>79</v>
      </c>
      <c r="D25" s="13">
        <v>10941.25</v>
      </c>
      <c r="E25" s="13">
        <v>13602.61</v>
      </c>
      <c r="F25" s="13">
        <v>10000</v>
      </c>
      <c r="G25" s="13">
        <f>SUM(E25-F25)</f>
        <v>3602.6100000000006</v>
      </c>
      <c r="H25" s="14">
        <f>SUM(G25/F25)</f>
        <v>0.36026100000000005</v>
      </c>
      <c r="I25" s="10"/>
    </row>
    <row r="26" spans="1:9" s="1" customFormat="1" ht="12.6" customHeight="1" x14ac:dyDescent="0.2">
      <c r="A26" s="10"/>
      <c r="B26" s="15" t="s">
        <v>87</v>
      </c>
      <c r="C26" s="15"/>
      <c r="D26" s="16"/>
      <c r="E26" s="16"/>
      <c r="F26" s="16"/>
      <c r="G26" s="16"/>
      <c r="H26" s="17"/>
      <c r="I26" s="10"/>
    </row>
    <row r="27" spans="1:9" s="1" customFormat="1" ht="12.6" customHeight="1" x14ac:dyDescent="0.2">
      <c r="A27" s="10"/>
      <c r="B27" s="3" t="s">
        <v>81</v>
      </c>
      <c r="C27" s="3" t="s">
        <v>82</v>
      </c>
      <c r="D27" s="4"/>
      <c r="E27" s="4"/>
      <c r="F27" s="4"/>
      <c r="G27" s="4">
        <f>SUM(E27-F27)</f>
        <v>0</v>
      </c>
      <c r="H27" s="5"/>
      <c r="I27" s="10"/>
    </row>
    <row r="28" spans="1:9" s="1" customFormat="1" ht="12.6" customHeight="1" x14ac:dyDescent="0.2">
      <c r="A28" s="10"/>
      <c r="B28" s="24" t="s">
        <v>86</v>
      </c>
      <c r="C28" s="24"/>
      <c r="D28" s="25"/>
      <c r="E28" s="25"/>
      <c r="F28" s="25"/>
      <c r="G28" s="25"/>
      <c r="H28" s="26"/>
      <c r="I28" s="10"/>
    </row>
    <row r="29" spans="1:9" ht="12.6" customHeight="1" x14ac:dyDescent="0.25">
      <c r="A29" s="8"/>
      <c r="B29" s="18" t="s">
        <v>16</v>
      </c>
      <c r="C29" s="19"/>
      <c r="D29" s="20">
        <f>SUM(D5:D28)</f>
        <v>340126.13</v>
      </c>
      <c r="E29" s="20">
        <f>SUM(E5:E28)</f>
        <v>220999.71999999997</v>
      </c>
      <c r="F29" s="20">
        <f>SUM(F5:F28)</f>
        <v>212100</v>
      </c>
      <c r="G29" s="20">
        <f>SUM(E29-F29)</f>
        <v>8899.7199999999721</v>
      </c>
      <c r="H29" s="21">
        <f>SUM(G29/F29)</f>
        <v>4.1960018859028628E-2</v>
      </c>
      <c r="I29" s="8"/>
    </row>
    <row r="30" spans="1:9" ht="12.6" customHeight="1" x14ac:dyDescent="0.25">
      <c r="A30" s="8"/>
      <c r="B30" s="10"/>
      <c r="C30" s="10"/>
      <c r="D30" s="10"/>
      <c r="E30" s="10"/>
      <c r="F30" s="10"/>
      <c r="G30" s="10"/>
      <c r="H30" s="10"/>
      <c r="I30" s="8"/>
    </row>
    <row r="31" spans="1:9" ht="12.6" customHeight="1" x14ac:dyDescent="0.25">
      <c r="A31" s="8"/>
      <c r="B31" s="12" t="s">
        <v>17</v>
      </c>
      <c r="C31" s="10"/>
      <c r="D31" s="13"/>
      <c r="E31" s="13"/>
      <c r="F31" s="13"/>
      <c r="G31" s="13"/>
      <c r="H31" s="14"/>
      <c r="I31" s="8"/>
    </row>
    <row r="32" spans="1:9" ht="12.6" customHeight="1" x14ac:dyDescent="0.25">
      <c r="A32" s="8"/>
      <c r="B32" s="3" t="s">
        <v>42</v>
      </c>
      <c r="C32" s="3" t="s">
        <v>18</v>
      </c>
      <c r="D32" s="4">
        <v>93693.28</v>
      </c>
      <c r="E32" s="4">
        <v>92668.39</v>
      </c>
      <c r="F32" s="4">
        <v>102645</v>
      </c>
      <c r="G32" s="4">
        <f>SUM(E32-F32)</f>
        <v>-9976.61</v>
      </c>
      <c r="H32" s="5">
        <f>SUM(G32/F32)</f>
        <v>-9.7195284719177752E-2</v>
      </c>
      <c r="I32" s="8"/>
    </row>
    <row r="33" spans="1:9" ht="12.6" customHeight="1" x14ac:dyDescent="0.25">
      <c r="A33" s="8"/>
      <c r="B33" s="6" t="s">
        <v>73</v>
      </c>
      <c r="C33" s="6"/>
      <c r="D33" s="4"/>
      <c r="E33" s="4"/>
      <c r="F33" s="4"/>
      <c r="G33" s="4"/>
      <c r="H33" s="5"/>
      <c r="I33" s="8"/>
    </row>
    <row r="34" spans="1:9" ht="12.6" customHeight="1" x14ac:dyDescent="0.25">
      <c r="A34" s="8"/>
      <c r="B34" s="12" t="s">
        <v>43</v>
      </c>
      <c r="C34" s="12" t="s">
        <v>19</v>
      </c>
      <c r="D34" s="13">
        <v>7969.43</v>
      </c>
      <c r="E34" s="13">
        <v>9390.2900000000009</v>
      </c>
      <c r="F34" s="13">
        <v>9500</v>
      </c>
      <c r="G34" s="13">
        <f>SUM(E34-F34)</f>
        <v>-109.70999999999913</v>
      </c>
      <c r="H34" s="14">
        <f>SUM(G34/F34)</f>
        <v>-1.1548421052631487E-2</v>
      </c>
      <c r="I34" s="8"/>
    </row>
    <row r="35" spans="1:9" ht="12.6" customHeight="1" x14ac:dyDescent="0.25">
      <c r="A35" s="8"/>
      <c r="B35" s="10" t="s">
        <v>21</v>
      </c>
      <c r="C35" s="10"/>
      <c r="D35" s="13"/>
      <c r="E35" s="13"/>
      <c r="F35" s="13"/>
      <c r="G35" s="13"/>
      <c r="H35" s="14"/>
      <c r="I35" s="8"/>
    </row>
    <row r="36" spans="1:9" ht="12.6" customHeight="1" x14ac:dyDescent="0.25">
      <c r="A36" s="8"/>
      <c r="B36" s="3" t="s">
        <v>44</v>
      </c>
      <c r="C36" s="3" t="s">
        <v>20</v>
      </c>
      <c r="D36" s="4">
        <v>10202.549999999999</v>
      </c>
      <c r="E36" s="4">
        <v>12611.96</v>
      </c>
      <c r="F36" s="4">
        <v>12950</v>
      </c>
      <c r="G36" s="4">
        <f>SUM(E36-F36)</f>
        <v>-338.04000000000087</v>
      </c>
      <c r="H36" s="5">
        <f>SUM(G36/F36)</f>
        <v>-2.610347490347497E-2</v>
      </c>
      <c r="I36" s="8"/>
    </row>
    <row r="37" spans="1:9" ht="12.6" customHeight="1" x14ac:dyDescent="0.25">
      <c r="A37" s="8"/>
      <c r="B37" s="6" t="s">
        <v>22</v>
      </c>
      <c r="C37" s="6"/>
      <c r="D37" s="4"/>
      <c r="E37" s="4"/>
      <c r="F37" s="4"/>
      <c r="G37" s="4"/>
      <c r="H37" s="5"/>
      <c r="I37" s="8"/>
    </row>
    <row r="38" spans="1:9" ht="12.6" customHeight="1" x14ac:dyDescent="0.25">
      <c r="A38" s="8"/>
      <c r="B38" s="12" t="s">
        <v>45</v>
      </c>
      <c r="C38" s="12" t="s">
        <v>25</v>
      </c>
      <c r="D38" s="13">
        <v>8091.46</v>
      </c>
      <c r="E38" s="13">
        <v>9088.51</v>
      </c>
      <c r="F38" s="13">
        <v>6500</v>
      </c>
      <c r="G38" s="13">
        <f>SUM(E38-F38)</f>
        <v>2588.5100000000002</v>
      </c>
      <c r="H38" s="14">
        <f>SUM(G38/F38)</f>
        <v>0.39823230769230772</v>
      </c>
      <c r="I38" s="8"/>
    </row>
    <row r="39" spans="1:9" ht="12.6" customHeight="1" x14ac:dyDescent="0.25">
      <c r="A39" s="8"/>
      <c r="B39" s="10" t="s">
        <v>23</v>
      </c>
      <c r="C39" s="10"/>
      <c r="D39" s="13"/>
      <c r="E39" s="13"/>
      <c r="F39" s="13"/>
      <c r="G39" s="13"/>
      <c r="H39" s="14"/>
      <c r="I39" s="8"/>
    </row>
    <row r="40" spans="1:9" ht="12.6" customHeight="1" x14ac:dyDescent="0.25">
      <c r="A40" s="8"/>
      <c r="B40" s="3" t="s">
        <v>46</v>
      </c>
      <c r="C40" s="3" t="s">
        <v>24</v>
      </c>
      <c r="D40" s="4">
        <v>8211.59</v>
      </c>
      <c r="E40" s="4">
        <v>8983.2900000000009</v>
      </c>
      <c r="F40" s="4">
        <v>8300</v>
      </c>
      <c r="G40" s="4">
        <f>SUM(E40-F40)</f>
        <v>683.29000000000087</v>
      </c>
      <c r="H40" s="5">
        <f>SUM(G40/F40)</f>
        <v>8.2324096385542278E-2</v>
      </c>
      <c r="I40" s="8"/>
    </row>
    <row r="41" spans="1:9" ht="12.6" customHeight="1" x14ac:dyDescent="0.25">
      <c r="A41" s="8"/>
      <c r="B41" s="6" t="s">
        <v>26</v>
      </c>
      <c r="C41" s="6"/>
      <c r="D41" s="4"/>
      <c r="E41" s="4"/>
      <c r="F41" s="4"/>
      <c r="G41" s="4"/>
      <c r="H41" s="5"/>
      <c r="I41" s="8"/>
    </row>
    <row r="42" spans="1:9" ht="12.6" customHeight="1" x14ac:dyDescent="0.25">
      <c r="A42" s="8"/>
      <c r="B42" s="12" t="s">
        <v>47</v>
      </c>
      <c r="C42" s="12" t="s">
        <v>27</v>
      </c>
      <c r="D42" s="13">
        <v>14100.43</v>
      </c>
      <c r="E42" s="13">
        <v>14887.83</v>
      </c>
      <c r="F42" s="13">
        <v>15500</v>
      </c>
      <c r="G42" s="13">
        <f>SUM(E42-F42)</f>
        <v>-612.17000000000007</v>
      </c>
      <c r="H42" s="14">
        <f>SUM(G42/F42)</f>
        <v>-3.9494838709677425E-2</v>
      </c>
      <c r="I42" s="8"/>
    </row>
    <row r="43" spans="1:9" ht="12.6" customHeight="1" x14ac:dyDescent="0.25">
      <c r="A43" s="8"/>
      <c r="B43" s="10" t="s">
        <v>63</v>
      </c>
      <c r="C43" s="10"/>
      <c r="D43" s="13"/>
      <c r="E43" s="13"/>
      <c r="F43" s="13"/>
      <c r="G43" s="13"/>
      <c r="H43" s="14"/>
      <c r="I43" s="8"/>
    </row>
    <row r="44" spans="1:9" ht="12.6" customHeight="1" x14ac:dyDescent="0.25">
      <c r="A44" s="8"/>
      <c r="B44" s="12" t="s">
        <v>89</v>
      </c>
      <c r="C44" s="12" t="s">
        <v>90</v>
      </c>
      <c r="D44" s="13">
        <v>7595.33</v>
      </c>
      <c r="E44" s="13">
        <v>11380.8</v>
      </c>
      <c r="F44" s="13">
        <v>10200</v>
      </c>
      <c r="G44" s="13">
        <f>SUM(E44-F44)</f>
        <v>1180.7999999999993</v>
      </c>
      <c r="H44" s="14">
        <f>SUM(G44/F44)</f>
        <v>0.11576470588235287</v>
      </c>
      <c r="I44" s="8"/>
    </row>
    <row r="45" spans="1:9" ht="12.6" customHeight="1" x14ac:dyDescent="0.25">
      <c r="A45" s="8"/>
      <c r="B45" s="10" t="s">
        <v>91</v>
      </c>
      <c r="C45" s="10"/>
      <c r="D45" s="13"/>
      <c r="E45" s="13"/>
      <c r="F45" s="13"/>
      <c r="G45" s="13"/>
      <c r="H45" s="14"/>
      <c r="I45" s="8"/>
    </row>
    <row r="46" spans="1:9" ht="12.6" customHeight="1" x14ac:dyDescent="0.25">
      <c r="A46" s="8"/>
      <c r="B46" s="3" t="s">
        <v>66</v>
      </c>
      <c r="C46" s="3" t="s">
        <v>67</v>
      </c>
      <c r="D46" s="4">
        <v>17056.34</v>
      </c>
      <c r="E46" s="4">
        <v>19092</v>
      </c>
      <c r="F46" s="4">
        <v>18000</v>
      </c>
      <c r="G46" s="4">
        <f>SUM(E46-F46)</f>
        <v>1092</v>
      </c>
      <c r="H46" s="5">
        <f>SUM(G46/F46)</f>
        <v>6.0666666666666667E-2</v>
      </c>
      <c r="I46" s="8"/>
    </row>
    <row r="47" spans="1:9" ht="12.6" customHeight="1" x14ac:dyDescent="0.25">
      <c r="A47" s="8"/>
      <c r="B47" s="6" t="s">
        <v>68</v>
      </c>
      <c r="C47" s="6"/>
      <c r="D47" s="4"/>
      <c r="E47" s="4"/>
      <c r="F47" s="4"/>
      <c r="G47" s="4"/>
      <c r="H47" s="5"/>
      <c r="I47" s="8"/>
    </row>
    <row r="48" spans="1:9" ht="12.6" customHeight="1" x14ac:dyDescent="0.25">
      <c r="A48" s="8"/>
      <c r="B48" s="12" t="s">
        <v>64</v>
      </c>
      <c r="C48" s="12" t="s">
        <v>65</v>
      </c>
      <c r="D48" s="13">
        <v>16492.22</v>
      </c>
      <c r="E48" s="13">
        <v>20183.48</v>
      </c>
      <c r="F48" s="13">
        <v>18300</v>
      </c>
      <c r="G48" s="13">
        <f>SUM(E48-F48)</f>
        <v>1883.4799999999996</v>
      </c>
      <c r="H48" s="14">
        <f>SUM(G48/F48)</f>
        <v>0.10292240437158467</v>
      </c>
      <c r="I48" s="8"/>
    </row>
    <row r="49" spans="1:9" ht="12.6" customHeight="1" x14ac:dyDescent="0.25">
      <c r="A49" s="8"/>
      <c r="B49" s="10" t="s">
        <v>71</v>
      </c>
      <c r="C49" s="10"/>
      <c r="D49" s="13"/>
      <c r="E49" s="13"/>
      <c r="F49" s="13"/>
      <c r="G49" s="13"/>
      <c r="H49" s="14"/>
      <c r="I49" s="8"/>
    </row>
    <row r="50" spans="1:9" ht="12.6" customHeight="1" x14ac:dyDescent="0.25">
      <c r="A50" s="8"/>
      <c r="B50" s="3" t="s">
        <v>48</v>
      </c>
      <c r="C50" s="3" t="s">
        <v>28</v>
      </c>
      <c r="D50" s="4">
        <v>8463.89</v>
      </c>
      <c r="E50" s="4">
        <v>4814.6499999999996</v>
      </c>
      <c r="F50" s="4">
        <v>6300</v>
      </c>
      <c r="G50" s="4">
        <f>SUM(E50-F50)</f>
        <v>-1485.3500000000004</v>
      </c>
      <c r="H50" s="5">
        <f>SUM(G50/F50)</f>
        <v>-0.23576984126984132</v>
      </c>
      <c r="I50" s="8"/>
    </row>
    <row r="51" spans="1:9" ht="12.6" customHeight="1" x14ac:dyDescent="0.25">
      <c r="A51" s="8"/>
      <c r="B51" s="6" t="s">
        <v>72</v>
      </c>
      <c r="C51" s="6"/>
      <c r="D51" s="4"/>
      <c r="E51" s="4"/>
      <c r="F51" s="4"/>
      <c r="G51" s="4"/>
      <c r="H51" s="5"/>
      <c r="I51" s="8"/>
    </row>
    <row r="52" spans="1:9" ht="12.6" customHeight="1" x14ac:dyDescent="0.25">
      <c r="A52" s="8"/>
      <c r="B52" s="12" t="s">
        <v>49</v>
      </c>
      <c r="C52" s="12" t="s">
        <v>95</v>
      </c>
      <c r="D52" s="13">
        <v>35.729999999999997</v>
      </c>
      <c r="E52" s="13">
        <v>6801.04</v>
      </c>
      <c r="F52" s="13">
        <v>0</v>
      </c>
      <c r="G52" s="13">
        <f>SUM(E52-F52)</f>
        <v>6801.04</v>
      </c>
      <c r="H52" s="14"/>
      <c r="I52" s="8"/>
    </row>
    <row r="53" spans="1:9" ht="12.6" customHeight="1" x14ac:dyDescent="0.25">
      <c r="A53" s="8"/>
      <c r="B53" s="10" t="s">
        <v>55</v>
      </c>
      <c r="C53" s="10"/>
      <c r="D53" s="13"/>
      <c r="E53" s="13"/>
      <c r="F53" s="13"/>
      <c r="G53" s="13"/>
      <c r="H53" s="14"/>
      <c r="I53" s="8"/>
    </row>
    <row r="54" spans="1:9" ht="12.6" customHeight="1" x14ac:dyDescent="0.25">
      <c r="A54" s="8"/>
      <c r="B54" s="3" t="s">
        <v>50</v>
      </c>
      <c r="C54" s="3" t="s">
        <v>29</v>
      </c>
      <c r="D54" s="4">
        <v>1498.46</v>
      </c>
      <c r="E54" s="4">
        <v>1890.39</v>
      </c>
      <c r="F54" s="4">
        <v>2000</v>
      </c>
      <c r="G54" s="4">
        <f>SUM(E54-F54)</f>
        <v>-109.6099999999999</v>
      </c>
      <c r="H54" s="5">
        <f>SUM(G54/F54)</f>
        <v>-5.4804999999999951E-2</v>
      </c>
      <c r="I54" s="8"/>
    </row>
    <row r="55" spans="1:9" ht="12.6" customHeight="1" x14ac:dyDescent="0.25">
      <c r="A55" s="8"/>
      <c r="B55" s="6" t="s">
        <v>12</v>
      </c>
      <c r="C55" s="6"/>
      <c r="D55" s="4"/>
      <c r="E55" s="4"/>
      <c r="F55" s="4"/>
      <c r="G55" s="4"/>
      <c r="H55" s="5"/>
      <c r="I55" s="8"/>
    </row>
    <row r="56" spans="1:9" ht="12.6" customHeight="1" x14ac:dyDescent="0.25">
      <c r="A56" s="8"/>
      <c r="B56" s="12" t="s">
        <v>51</v>
      </c>
      <c r="C56" s="12" t="s">
        <v>30</v>
      </c>
      <c r="D56" s="13"/>
      <c r="E56" s="13">
        <v>1218.3699999999999</v>
      </c>
      <c r="F56" s="13">
        <v>200</v>
      </c>
      <c r="G56" s="13">
        <f>SUM(E56-F56)</f>
        <v>1018.3699999999999</v>
      </c>
      <c r="H56" s="14">
        <f>SUM(G56/F56)</f>
        <v>5.0918499999999991</v>
      </c>
      <c r="I56" s="8"/>
    </row>
    <row r="57" spans="1:9" ht="12.6" customHeight="1" x14ac:dyDescent="0.25">
      <c r="A57" s="8"/>
      <c r="B57" s="10" t="s">
        <v>58</v>
      </c>
      <c r="C57" s="10"/>
      <c r="D57" s="13"/>
      <c r="E57" s="13"/>
      <c r="F57" s="13"/>
      <c r="G57" s="13"/>
      <c r="H57" s="14"/>
      <c r="I57" s="8"/>
    </row>
    <row r="58" spans="1:9" ht="12.6" customHeight="1" x14ac:dyDescent="0.25">
      <c r="A58" s="8"/>
      <c r="B58" s="3" t="s">
        <v>52</v>
      </c>
      <c r="C58" s="3" t="s">
        <v>31</v>
      </c>
      <c r="D58" s="4">
        <v>287.92</v>
      </c>
      <c r="E58" s="4">
        <v>195.72</v>
      </c>
      <c r="F58" s="4">
        <v>1000</v>
      </c>
      <c r="G58" s="4">
        <f>SUM(E58-F58)</f>
        <v>-804.28</v>
      </c>
      <c r="H58" s="5">
        <f>SUM(G58/F58)</f>
        <v>-0.80427999999999999</v>
      </c>
      <c r="I58" s="8"/>
    </row>
    <row r="59" spans="1:9" ht="12.6" customHeight="1" x14ac:dyDescent="0.25">
      <c r="A59" s="8"/>
      <c r="B59" s="6" t="s">
        <v>56</v>
      </c>
      <c r="C59" s="6"/>
      <c r="D59" s="4"/>
      <c r="E59" s="4"/>
      <c r="F59" s="4"/>
      <c r="G59" s="4"/>
      <c r="H59" s="5"/>
      <c r="I59" s="8"/>
    </row>
    <row r="60" spans="1:9" ht="12.6" customHeight="1" x14ac:dyDescent="0.25">
      <c r="A60" s="8"/>
      <c r="B60" s="12" t="s">
        <v>53</v>
      </c>
      <c r="C60" s="12" t="s">
        <v>32</v>
      </c>
      <c r="D60" s="13"/>
      <c r="E60" s="13">
        <v>0</v>
      </c>
      <c r="F60" s="13">
        <v>1000</v>
      </c>
      <c r="G60" s="13">
        <f>SUM(E60-F60)</f>
        <v>-1000</v>
      </c>
      <c r="H60" s="14">
        <f>SUM(G60/F60)</f>
        <v>-1</v>
      </c>
      <c r="I60" s="8"/>
    </row>
    <row r="61" spans="1:9" ht="12.6" customHeight="1" x14ac:dyDescent="0.25">
      <c r="A61" s="8"/>
      <c r="B61" s="10" t="s">
        <v>57</v>
      </c>
      <c r="C61" s="10"/>
      <c r="D61" s="13"/>
      <c r="E61" s="13"/>
      <c r="F61" s="13"/>
      <c r="G61" s="13"/>
      <c r="H61" s="14"/>
      <c r="I61" s="8"/>
    </row>
    <row r="62" spans="1:9" ht="12.6" customHeight="1" x14ac:dyDescent="0.25">
      <c r="A62" s="8"/>
      <c r="B62" s="12" t="s">
        <v>94</v>
      </c>
      <c r="C62" s="12" t="s">
        <v>92</v>
      </c>
      <c r="D62" s="13">
        <v>6573.96</v>
      </c>
      <c r="E62" s="13">
        <v>6559.71</v>
      </c>
      <c r="F62" s="13">
        <v>7000</v>
      </c>
      <c r="G62" s="13">
        <f>SUM(E62-F62)</f>
        <v>-440.28999999999996</v>
      </c>
      <c r="H62" s="14">
        <f>SUM(G62/F62)</f>
        <v>-6.2898571428571429E-2</v>
      </c>
      <c r="I62" s="8"/>
    </row>
    <row r="63" spans="1:9" ht="12.6" customHeight="1" x14ac:dyDescent="0.25">
      <c r="A63" s="8"/>
      <c r="B63" s="10" t="s">
        <v>93</v>
      </c>
      <c r="C63" s="10"/>
      <c r="D63" s="13"/>
      <c r="E63" s="13"/>
      <c r="F63" s="13"/>
      <c r="G63" s="13"/>
      <c r="H63" s="14"/>
      <c r="I63" s="8"/>
    </row>
    <row r="64" spans="1:9" ht="12.6" customHeight="1" x14ac:dyDescent="0.25">
      <c r="A64" s="8"/>
      <c r="B64" s="3" t="s">
        <v>54</v>
      </c>
      <c r="C64" s="3" t="s">
        <v>33</v>
      </c>
      <c r="D64" s="4">
        <v>1751.2</v>
      </c>
      <c r="E64" s="4">
        <v>7040</v>
      </c>
      <c r="F64" s="4">
        <v>2000</v>
      </c>
      <c r="G64" s="4">
        <f>SUM(E64-F64)</f>
        <v>5040</v>
      </c>
      <c r="H64" s="5">
        <f>SUM(G64/F64)</f>
        <v>2.52</v>
      </c>
      <c r="I64" s="8"/>
    </row>
    <row r="65" spans="1:9" ht="12.6" customHeight="1" x14ac:dyDescent="0.25">
      <c r="A65" s="8"/>
      <c r="B65" s="6" t="s">
        <v>59</v>
      </c>
      <c r="C65" s="6"/>
      <c r="D65" s="4"/>
      <c r="E65" s="4"/>
      <c r="F65" s="4"/>
      <c r="G65" s="4"/>
      <c r="H65" s="5"/>
      <c r="I65" s="8"/>
    </row>
    <row r="66" spans="1:9" ht="12.6" customHeight="1" x14ac:dyDescent="0.25">
      <c r="A66" s="8"/>
      <c r="B66" s="18" t="s">
        <v>62</v>
      </c>
      <c r="C66" s="19"/>
      <c r="D66" s="20">
        <f>SUM(D32:D65)</f>
        <v>202023.78999999998</v>
      </c>
      <c r="E66" s="20">
        <f>SUM(E32:E65)</f>
        <v>226806.42999999996</v>
      </c>
      <c r="F66" s="20">
        <f>SUM(F32:F65)</f>
        <v>221395</v>
      </c>
      <c r="G66" s="20">
        <f>SUM(G32:G64)</f>
        <v>5411.4299999999994</v>
      </c>
      <c r="H66" s="21">
        <f>SUM(G66/F66)</f>
        <v>2.4442421915580746E-2</v>
      </c>
      <c r="I66" s="8"/>
    </row>
    <row r="67" spans="1:9" x14ac:dyDescent="0.25">
      <c r="A67" s="8"/>
      <c r="B67" s="22" t="s">
        <v>69</v>
      </c>
      <c r="C67" s="8"/>
      <c r="D67" s="23">
        <f>SUM(D29-D66)</f>
        <v>138102.34000000003</v>
      </c>
      <c r="E67" s="23">
        <f>SUM(E29-E66)</f>
        <v>-5806.7099999999919</v>
      </c>
      <c r="F67" s="23"/>
      <c r="G67" s="8"/>
      <c r="H67" s="8"/>
      <c r="I67" s="8"/>
    </row>
    <row r="68" spans="1:9" ht="9.6" customHeight="1" x14ac:dyDescent="0.25">
      <c r="A68" s="8"/>
      <c r="B68" s="8"/>
      <c r="C68" s="8"/>
      <c r="D68" s="8"/>
      <c r="E68" s="8"/>
      <c r="F68" s="8"/>
      <c r="G68" s="8"/>
      <c r="H68" s="8"/>
      <c r="I68" s="8"/>
    </row>
  </sheetData>
  <pageMargins left="0.25" right="0.25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Shoup</dc:creator>
  <cp:lastModifiedBy>Kate Boeke</cp:lastModifiedBy>
  <cp:lastPrinted>2020-10-20T17:11:01Z</cp:lastPrinted>
  <dcterms:created xsi:type="dcterms:W3CDTF">2019-10-08T19:47:38Z</dcterms:created>
  <dcterms:modified xsi:type="dcterms:W3CDTF">2022-09-19T15:20:35Z</dcterms:modified>
</cp:coreProperties>
</file>