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S" sheetId="1" r:id="rId4"/>
    <sheet state="visible" name="Chicken" sheetId="2" r:id="rId5"/>
    <sheet state="visible" name="Ribs" sheetId="3" r:id="rId6"/>
    <sheet state="visible" name="Pork" sheetId="4" r:id="rId7"/>
    <sheet state="visible" name="Brisket" sheetId="5" r:id="rId8"/>
    <sheet state="visible" name="TOTAL" sheetId="6" r:id="rId9"/>
    <sheet state="visible" name="Potential Scores &amp; Weighting" sheetId="7" r:id="rId10"/>
  </sheets>
  <definedNames>
    <definedName name="PotentialScores">'Potential Scores &amp; Weighting'!$A$2:$A$11</definedName>
    <definedName hidden="1" localSheetId="5" name="_xlnm._FilterDatabase">TOTAL!$A$2:$L$44</definedName>
  </definedNames>
  <calcPr/>
  <extLst>
    <ext uri="GoogleSheetsCustomDataVersion2">
      <go:sheetsCustomData xmlns:go="http://customooxmlschemas.google.com/" r:id="rId11" roundtripDataChecksum="kPUsAH0dyTWqWUGlHgxIvZ0EP9+5OSyFg1HgG0is380="/>
    </ext>
  </extLst>
</workbook>
</file>

<file path=xl/sharedStrings.xml><?xml version="1.0" encoding="utf-8"?>
<sst xmlns="http://schemas.openxmlformats.org/spreadsheetml/2006/main" count="425" uniqueCount="125">
  <si>
    <t>SPOT</t>
  </si>
  <si>
    <t>NAME</t>
  </si>
  <si>
    <t>Double Blind</t>
  </si>
  <si>
    <t>PeeWee's Pig Adventure</t>
  </si>
  <si>
    <t>Arno Meats</t>
  </si>
  <si>
    <t>Notorius P.I.G.</t>
  </si>
  <si>
    <t>Grilluminati</t>
  </si>
  <si>
    <t>On the Sauce</t>
  </si>
  <si>
    <t xml:space="preserve">Sweet Swine O' Mine </t>
  </si>
  <si>
    <t xml:space="preserve">Limp Brisket </t>
  </si>
  <si>
    <t>Real Grill O’Neill Ft. The Chicken King</t>
  </si>
  <si>
    <t>Average Joes</t>
  </si>
  <si>
    <t>Blank Team 1</t>
  </si>
  <si>
    <t>Traditions of Excellence</t>
  </si>
  <si>
    <t xml:space="preserve">Smokin With Sparky </t>
  </si>
  <si>
    <t>Seventh Rib Society</t>
  </si>
  <si>
    <t>Smokey Jokers</t>
  </si>
  <si>
    <t>Smoking Stags</t>
  </si>
  <si>
    <t>Q UP</t>
  </si>
  <si>
    <t>Wee Three Piggies</t>
  </si>
  <si>
    <t>The Corduroy Pillows</t>
  </si>
  <si>
    <t>Piggie Smalls</t>
  </si>
  <si>
    <t>Ming St Meats</t>
  </si>
  <si>
    <t>Whiskey Smoked Madness</t>
  </si>
  <si>
    <t>Fat Stack BBQ</t>
  </si>
  <si>
    <t>Me Rub You Long Time!</t>
  </si>
  <si>
    <t>Satriale's</t>
  </si>
  <si>
    <t>Smokin’ Dreams</t>
  </si>
  <si>
    <t>Cousins’ BBQ</t>
  </si>
  <si>
    <t>Red, white &amp; ‘cue</t>
  </si>
  <si>
    <t>Rub It And See What Happens</t>
  </si>
  <si>
    <t>Too Sauced to Pork</t>
  </si>
  <si>
    <t>Andrew Knopke</t>
  </si>
  <si>
    <t>Patrick’s Bar and No Grill</t>
  </si>
  <si>
    <t>Ritz Halpin Crew and Cue</t>
  </si>
  <si>
    <t>Smokin Butts &amp; Rubbin Racks</t>
  </si>
  <si>
    <t>Silence of the Hams/Complete Legal</t>
  </si>
  <si>
    <t>Thank You For Smoking</t>
  </si>
  <si>
    <t xml:space="preserve">Twisted Pepper Smoking Club </t>
  </si>
  <si>
    <t>Whiskey Wine and a Little Swine</t>
  </si>
  <si>
    <t>Smoking on a Prayer</t>
  </si>
  <si>
    <t>Stag-Que</t>
  </si>
  <si>
    <t>Blank Team 2</t>
  </si>
  <si>
    <t>2 sauced 2 smoke</t>
  </si>
  <si>
    <t>Grilling in the Name of</t>
  </si>
  <si>
    <t>Directions:</t>
  </si>
  <si>
    <t xml:space="preserve">1)  </t>
  </si>
  <si>
    <t>Input in Tan Cells Only for Name (All other cells populate off this tab).</t>
  </si>
  <si>
    <t>Input in Tan Cells Only</t>
  </si>
  <si>
    <t xml:space="preserve">2)  </t>
  </si>
  <si>
    <t>Lowest Score is automatically removed.</t>
  </si>
  <si>
    <t xml:space="preserve">3)  </t>
  </si>
  <si>
    <t>To sort by Rank or Team click on Cell A3 or D3</t>
  </si>
  <si>
    <t>4)</t>
  </si>
  <si>
    <t>Scores are automatically calculated and ranked</t>
  </si>
  <si>
    <t>5)</t>
  </si>
  <si>
    <t>Search for any DQ cells in red</t>
  </si>
  <si>
    <t>CHICKEN</t>
  </si>
  <si>
    <t>Taste</t>
  </si>
  <si>
    <t>Team #</t>
  </si>
  <si>
    <t>Team</t>
  </si>
  <si>
    <t>Team Name</t>
  </si>
  <si>
    <t>Total Score</t>
  </si>
  <si>
    <t>Overall Rank #</t>
  </si>
  <si>
    <t>Judge #</t>
  </si>
  <si>
    <t>1st Place</t>
  </si>
  <si>
    <t>DQ</t>
  </si>
  <si>
    <t>2nd Place</t>
  </si>
  <si>
    <t>3rd Place</t>
  </si>
  <si>
    <t>4th Place</t>
  </si>
  <si>
    <t>5th Place</t>
  </si>
  <si>
    <t>Remove Lowest Score</t>
  </si>
  <si>
    <t>Total Score (without  Lowest)</t>
  </si>
  <si>
    <t>Total Score (Weighted)</t>
  </si>
  <si>
    <t>Taste Ranking</t>
  </si>
  <si>
    <t>Tenderness</t>
  </si>
  <si>
    <t>Tenderness Ranking</t>
  </si>
  <si>
    <t>Appearance</t>
  </si>
  <si>
    <t>Appearance Ranking</t>
  </si>
  <si>
    <t>Chicken Total Score</t>
  </si>
  <si>
    <t xml:space="preserve">6) </t>
  </si>
  <si>
    <t>If there are any ties, tiebreaker is as follows</t>
  </si>
  <si>
    <t>a) Taste</t>
  </si>
  <si>
    <t>b) Tenderness</t>
  </si>
  <si>
    <t>c) Appearance</t>
  </si>
  <si>
    <t>d) Add back in the Low Score Removed</t>
  </si>
  <si>
    <t>e) Coin Flip</t>
  </si>
  <si>
    <t>Ribs</t>
  </si>
  <si>
    <t>Pork</t>
  </si>
  <si>
    <t>2nd</t>
  </si>
  <si>
    <t>1st</t>
  </si>
  <si>
    <t>Brisket</t>
  </si>
  <si>
    <t>RIBS</t>
  </si>
  <si>
    <t>PORK</t>
  </si>
  <si>
    <t>BRISKET</t>
  </si>
  <si>
    <t>TOTAL</t>
  </si>
  <si>
    <t>SCORE</t>
  </si>
  <si>
    <t>RANK</t>
  </si>
  <si>
    <t>SCORE2</t>
  </si>
  <si>
    <t>RANK3</t>
  </si>
  <si>
    <t>SCORE5</t>
  </si>
  <si>
    <t>RANK6</t>
  </si>
  <si>
    <t>SCORE8</t>
  </si>
  <si>
    <t>RANK9</t>
  </si>
  <si>
    <t>SCORE11</t>
  </si>
  <si>
    <t>RANK12</t>
  </si>
  <si>
    <t xml:space="preserve"> </t>
  </si>
  <si>
    <t>Scoring:</t>
  </si>
  <si>
    <t>Ties are settled in the following manner:</t>
  </si>
  <si>
    <t>1)</t>
  </si>
  <si>
    <t>Highest Score for Taste</t>
  </si>
  <si>
    <t>2)</t>
  </si>
  <si>
    <t>Highest Score for Tenderness</t>
  </si>
  <si>
    <t>3)</t>
  </si>
  <si>
    <t>Hightest Score for Appearance</t>
  </si>
  <si>
    <t>Team with the highest score thrown out in Taste</t>
  </si>
  <si>
    <t>Team with the highest score thrown out in Tenderness</t>
  </si>
  <si>
    <t>6)</t>
  </si>
  <si>
    <t>Team with the highest score thrown out in Appearance</t>
  </si>
  <si>
    <t xml:space="preserve">7) </t>
  </si>
  <si>
    <t>Coin Flip</t>
  </si>
  <si>
    <t>Potential Scores</t>
  </si>
  <si>
    <t>Weighting</t>
  </si>
  <si>
    <t xml:space="preserve">Taste </t>
  </si>
  <si>
    <t>WeRTheIrish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</si>
</sst>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409]General"/>
    <numFmt numFmtId="165" formatCode="#,##0.000&quot; &quot;;&quot;(&quot;#,##0.000&quot;)&quot;;&quot;-&quot;#&quot; &quot;;&quot; &quot;@&quot; &quot;"/>
    <numFmt numFmtId="166" formatCode="#,##0.00&quot; &quot;;&quot;(&quot;#,##0.00&quot;)&quot;;&quot;-&quot;#&quot; &quot;;&quot; &quot;@&quot; &quot;"/>
    <numFmt numFmtId="167" formatCode="#,##0&quot; &quot;;&quot;(&quot;#,##0&quot;)&quot;;&quot;-&quot;#&quot; &quot;;&quot; &quot;@&quot; &quot;"/>
  </numFmts>
  <fonts count="17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Arial"/>
    </font>
    <font>
      <b/>
      <u/>
      <sz val="11.0"/>
      <color rgb="FF000000"/>
      <name val="Arial"/>
    </font>
    <font>
      <sz val="11.0"/>
      <color rgb="FF000000"/>
      <name val="Arial"/>
    </font>
    <font>
      <color theme="1"/>
      <name val="Calibri"/>
    </font>
    <font>
      <b/>
      <u/>
      <sz val="36.0"/>
      <color rgb="FF000000"/>
      <name val="Calibri"/>
    </font>
    <font>
      <b/>
      <u/>
      <sz val="36.0"/>
      <color rgb="FF000000"/>
      <name val="Calibri"/>
    </font>
    <font>
      <b/>
      <u/>
      <sz val="11.0"/>
      <color rgb="FF000000"/>
      <name val="Calibri"/>
    </font>
    <font>
      <color theme="1"/>
      <name val="Calibri"/>
      <scheme val="minor"/>
    </font>
    <font>
      <b/>
      <sz val="11.0"/>
      <color rgb="FF000000"/>
      <name val="Arial"/>
    </font>
    <font>
      <sz val="12.0"/>
      <color rgb="FF000000"/>
      <name val="Calibri"/>
    </font>
    <font>
      <b/>
      <sz val="12.0"/>
      <color rgb="FF000000"/>
      <name val="Calibri"/>
    </font>
    <font/>
    <font>
      <sz val="12.0"/>
      <color theme="1"/>
      <name val="Calibri"/>
    </font>
    <font>
      <b/>
      <sz val="14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</fills>
  <borders count="12">
    <border/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164" xfId="0" applyFont="1" applyNumberFormat="1"/>
    <xf borderId="0" fillId="2" fontId="3" numFmtId="164" xfId="0" applyAlignment="1" applyFill="1" applyFont="1" applyNumberFormat="1">
      <alignment vertical="bottom"/>
    </xf>
    <xf borderId="0" fillId="0" fontId="2" numFmtId="164" xfId="0" applyAlignment="1" applyFont="1" applyNumberFormat="1">
      <alignment readingOrder="0"/>
    </xf>
    <xf borderId="0" fillId="0" fontId="3" numFmtId="164" xfId="0" applyAlignment="1" applyFont="1" applyNumberFormat="1">
      <alignment vertical="bottom"/>
    </xf>
    <xf borderId="0" fillId="3" fontId="3" numFmtId="164" xfId="0" applyAlignment="1" applyFill="1" applyFont="1" applyNumberFormat="1">
      <alignment readingOrder="0" vertical="bottom"/>
    </xf>
    <xf borderId="1" fillId="4" fontId="2" numFmtId="164" xfId="0" applyAlignment="1" applyBorder="1" applyFill="1" applyFont="1" applyNumberFormat="1">
      <alignment readingOrder="0"/>
    </xf>
    <xf borderId="0" fillId="0" fontId="4" numFmtId="0" xfId="0" applyFont="1"/>
    <xf borderId="0" fillId="0" fontId="5" numFmtId="0" xfId="0" applyFont="1"/>
    <xf borderId="1" fillId="4" fontId="5" numFmtId="164" xfId="0" applyAlignment="1" applyBorder="1" applyFont="1" applyNumberFormat="1">
      <alignment horizontal="left"/>
    </xf>
    <xf borderId="1" fillId="4" fontId="2" numFmtId="164" xfId="0" applyBorder="1" applyFont="1" applyNumberFormat="1"/>
    <xf borderId="0" fillId="0" fontId="2" numFmtId="164" xfId="0" applyAlignment="1" applyFont="1" applyNumberFormat="1">
      <alignment horizontal="left"/>
    </xf>
    <xf borderId="0" fillId="0" fontId="6" numFmtId="0" xfId="0" applyFont="1"/>
    <xf borderId="1" fillId="5" fontId="5" numFmtId="0" xfId="0" applyBorder="1" applyFill="1" applyFont="1"/>
    <xf borderId="0" fillId="0" fontId="7" numFmtId="164" xfId="0" applyAlignment="1" applyFont="1" applyNumberFormat="1">
      <alignment horizontal="center"/>
    </xf>
    <xf borderId="0" fillId="0" fontId="8" numFmtId="164" xfId="0" applyFont="1" applyNumberFormat="1"/>
    <xf borderId="0" fillId="0" fontId="9" numFmtId="164" xfId="0" applyAlignment="1" applyFont="1" applyNumberFormat="1">
      <alignment horizontal="left"/>
    </xf>
    <xf borderId="0" fillId="0" fontId="2" numFmtId="164" xfId="0" applyAlignment="1" applyFont="1" applyNumberFormat="1">
      <alignment horizontal="center" readingOrder="0"/>
    </xf>
    <xf borderId="2" fillId="0" fontId="1" numFmtId="164" xfId="0" applyAlignment="1" applyBorder="1" applyFont="1" applyNumberFormat="1">
      <alignment horizontal="center"/>
    </xf>
    <xf borderId="3" fillId="0" fontId="1" numFmtId="164" xfId="0" applyAlignment="1" applyBorder="1" applyFont="1" applyNumberFormat="1">
      <alignment horizontal="center"/>
    </xf>
    <xf borderId="4" fillId="0" fontId="1" numFmtId="164" xfId="0" applyAlignment="1" applyBorder="1" applyFont="1" applyNumberFormat="1">
      <alignment horizontal="center"/>
    </xf>
    <xf borderId="5" fillId="0" fontId="1" numFmtId="164" xfId="0" applyAlignment="1" applyBorder="1" applyFont="1" applyNumberFormat="1">
      <alignment horizontal="center"/>
    </xf>
    <xf borderId="0" fillId="0" fontId="1" numFmtId="0" xfId="0" applyFont="1"/>
    <xf borderId="0" fillId="0" fontId="2" numFmtId="164" xfId="0" applyAlignment="1" applyFont="1" applyNumberFormat="1">
      <alignment horizontal="center"/>
    </xf>
    <xf borderId="0" fillId="0" fontId="2" numFmtId="165" xfId="0" applyFont="1" applyNumberFormat="1"/>
    <xf borderId="0" fillId="0" fontId="10" numFmtId="0" xfId="0" applyAlignment="1" applyFont="1">
      <alignment readingOrder="0"/>
    </xf>
    <xf borderId="0" fillId="0" fontId="1" numFmtId="164" xfId="0" applyAlignment="1" applyFont="1" applyNumberFormat="1">
      <alignment horizontal="center"/>
    </xf>
    <xf borderId="1" fillId="4" fontId="2" numFmtId="164" xfId="0" applyAlignment="1" applyBorder="1" applyFont="1" applyNumberFormat="1">
      <alignment horizontal="center" readingOrder="0"/>
    </xf>
    <xf borderId="0" fillId="0" fontId="1" numFmtId="164" xfId="0" applyAlignment="1" applyFont="1" applyNumberFormat="1">
      <alignment horizontal="right"/>
    </xf>
    <xf borderId="0" fillId="0" fontId="2" numFmtId="164" xfId="0" applyAlignment="1" applyFont="1" applyNumberFormat="1">
      <alignment horizontal="right"/>
    </xf>
    <xf borderId="0" fillId="0" fontId="2" numFmtId="165" xfId="0" applyAlignment="1" applyFont="1" applyNumberFormat="1">
      <alignment horizontal="right"/>
    </xf>
    <xf borderId="0" fillId="0" fontId="2" numFmtId="166" xfId="0" applyFont="1" applyNumberFormat="1"/>
    <xf borderId="0" fillId="0" fontId="11" numFmtId="0" xfId="0" applyFont="1"/>
    <xf borderId="0" fillId="0" fontId="5" numFmtId="0" xfId="0" applyAlignment="1" applyFont="1">
      <alignment horizontal="left"/>
    </xf>
    <xf borderId="0" fillId="0" fontId="1" numFmtId="164" xfId="0" applyAlignment="1" applyFont="1" applyNumberFormat="1">
      <alignment horizontal="center" readingOrder="0"/>
    </xf>
    <xf borderId="2" fillId="0" fontId="1" numFmtId="164" xfId="0" applyAlignment="1" applyBorder="1" applyFont="1" applyNumberFormat="1">
      <alignment horizontal="center" readingOrder="0"/>
    </xf>
    <xf borderId="0" fillId="0" fontId="12" numFmtId="164" xfId="0" applyFont="1" applyNumberFormat="1"/>
    <xf borderId="3" fillId="0" fontId="13" numFmtId="164" xfId="0" applyAlignment="1" applyBorder="1" applyFont="1" applyNumberFormat="1">
      <alignment horizontal="center" shrinkToFit="0" wrapText="1"/>
    </xf>
    <xf borderId="5" fillId="0" fontId="14" numFmtId="0" xfId="0" applyBorder="1" applyFont="1"/>
    <xf borderId="6" fillId="0" fontId="13" numFmtId="164" xfId="0" applyAlignment="1" applyBorder="1" applyFont="1" applyNumberFormat="1">
      <alignment horizontal="center" shrinkToFit="0" wrapText="1"/>
    </xf>
    <xf borderId="7" fillId="0" fontId="14" numFmtId="0" xfId="0" applyBorder="1" applyFont="1"/>
    <xf borderId="0" fillId="0" fontId="15" numFmtId="0" xfId="0" applyFont="1"/>
    <xf borderId="2" fillId="6" fontId="13" numFmtId="164" xfId="0" applyAlignment="1" applyBorder="1" applyFill="1" applyFont="1" applyNumberFormat="1">
      <alignment horizontal="center" shrinkToFit="0" wrapText="1"/>
    </xf>
    <xf borderId="8" fillId="6" fontId="13" numFmtId="164" xfId="0" applyAlignment="1" applyBorder="1" applyFont="1" applyNumberFormat="1">
      <alignment horizontal="center" shrinkToFit="0" wrapText="1"/>
    </xf>
    <xf borderId="9" fillId="6" fontId="13" numFmtId="164" xfId="0" applyAlignment="1" applyBorder="1" applyFont="1" applyNumberFormat="1">
      <alignment horizontal="center" shrinkToFit="0" wrapText="1"/>
    </xf>
    <xf borderId="3" fillId="6" fontId="13" numFmtId="164" xfId="0" applyAlignment="1" applyBorder="1" applyFont="1" applyNumberFormat="1">
      <alignment horizontal="center" shrinkToFit="0" wrapText="1"/>
    </xf>
    <xf borderId="5" fillId="6" fontId="13" numFmtId="164" xfId="0" applyAlignment="1" applyBorder="1" applyFont="1" applyNumberFormat="1">
      <alignment horizontal="center" shrinkToFit="0" wrapText="1"/>
    </xf>
    <xf borderId="10" fillId="6" fontId="13" numFmtId="164" xfId="0" applyAlignment="1" applyBorder="1" applyFont="1" applyNumberFormat="1">
      <alignment horizontal="center" shrinkToFit="0" wrapText="1"/>
    </xf>
    <xf borderId="11" fillId="6" fontId="13" numFmtId="164" xfId="0" applyAlignment="1" applyBorder="1" applyFont="1" applyNumberFormat="1">
      <alignment horizontal="center" shrinkToFit="0" wrapText="1"/>
    </xf>
    <xf borderId="0" fillId="7" fontId="12" numFmtId="164" xfId="0" applyFill="1" applyFont="1" applyNumberFormat="1"/>
    <xf borderId="8" fillId="7" fontId="12" numFmtId="165" xfId="0" applyBorder="1" applyFont="1" applyNumberFormat="1"/>
    <xf borderId="7" fillId="7" fontId="12" numFmtId="167" xfId="0" applyAlignment="1" applyBorder="1" applyFont="1" applyNumberFormat="1">
      <alignment horizontal="center"/>
    </xf>
    <xf borderId="9" fillId="7" fontId="12" numFmtId="167" xfId="0" applyAlignment="1" applyBorder="1" applyFont="1" applyNumberFormat="1">
      <alignment horizontal="center"/>
    </xf>
    <xf borderId="0" fillId="7" fontId="12" numFmtId="167" xfId="0" applyAlignment="1" applyFont="1" applyNumberFormat="1">
      <alignment horizontal="center"/>
    </xf>
    <xf borderId="0" fillId="8" fontId="12" numFmtId="164" xfId="0" applyFill="1" applyFont="1" applyNumberFormat="1"/>
    <xf borderId="8" fillId="8" fontId="12" numFmtId="165" xfId="0" applyBorder="1" applyFont="1" applyNumberFormat="1"/>
    <xf borderId="9" fillId="8" fontId="12" numFmtId="167" xfId="0" applyAlignment="1" applyBorder="1" applyFont="1" applyNumberFormat="1">
      <alignment horizontal="center"/>
    </xf>
    <xf borderId="0" fillId="8" fontId="12" numFmtId="167" xfId="0" applyAlignment="1" applyFont="1" applyNumberFormat="1">
      <alignment horizontal="center"/>
    </xf>
    <xf borderId="11" fillId="7" fontId="12" numFmtId="167" xfId="0" applyAlignment="1" applyBorder="1" applyFont="1" applyNumberFormat="1">
      <alignment horizontal="center"/>
    </xf>
    <xf borderId="10" fillId="7" fontId="12" numFmtId="165" xfId="0" applyBorder="1" applyFont="1" applyNumberFormat="1"/>
    <xf borderId="2" fillId="7" fontId="12" numFmtId="167" xfId="0" applyAlignment="1" applyBorder="1" applyFont="1" applyNumberFormat="1">
      <alignment horizontal="center"/>
    </xf>
    <xf borderId="0" fillId="0" fontId="13" numFmtId="164" xfId="0" applyFont="1" applyNumberFormat="1"/>
    <xf borderId="0" fillId="0" fontId="12" numFmtId="164" xfId="0" applyAlignment="1" applyFont="1" applyNumberFormat="1">
      <alignment horizontal="center"/>
    </xf>
    <xf borderId="1" fillId="4" fontId="1" numFmtId="0" xfId="0" applyAlignment="1" applyBorder="1" applyFont="1">
      <alignment horizontal="right"/>
    </xf>
    <xf borderId="1" fillId="4" fontId="16" numFmtId="164" xfId="0" applyBorder="1" applyFont="1" applyNumberFormat="1"/>
    <xf borderId="0" fillId="0" fontId="5" numFmtId="164" xfId="0" applyFont="1" applyNumberFormat="1"/>
  </cellXfs>
  <cellStyles count="1">
    <cellStyle xfId="0" name="Normal" builtinId="0"/>
  </cellStyles>
  <dxfs count="1">
    <dxf>
      <font>
        <color rgb="FF00000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41.0"/>
    <col customWidth="1" min="3" max="6" width="9.86"/>
    <col customWidth="1" min="7" max="23" width="10.43"/>
    <col customWidth="1" min="24" max="26" width="8.71"/>
  </cols>
  <sheetData>
    <row r="1">
      <c r="A1" s="1" t="s">
        <v>0</v>
      </c>
      <c r="B1" s="1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2">
        <v>1.0</v>
      </c>
      <c r="B2" s="3" t="s">
        <v>3</v>
      </c>
      <c r="C2" s="4">
        <v>101.0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2">
        <v>2.0</v>
      </c>
      <c r="B3" s="5" t="s">
        <v>4</v>
      </c>
      <c r="C3" s="4">
        <v>102.0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2">
        <v>3.0</v>
      </c>
      <c r="B4" s="5" t="s">
        <v>5</v>
      </c>
      <c r="C4" s="4">
        <v>103.0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>
      <c r="A5" s="2">
        <v>4.0</v>
      </c>
      <c r="B5" s="5" t="s">
        <v>6</v>
      </c>
      <c r="C5" s="4">
        <v>104.0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2">
        <v>5.0</v>
      </c>
      <c r="B6" s="5" t="s">
        <v>7</v>
      </c>
      <c r="C6" s="4">
        <v>105.0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>
      <c r="A7" s="2">
        <v>6.0</v>
      </c>
      <c r="B7" s="5" t="s">
        <v>8</v>
      </c>
      <c r="C7" s="4">
        <v>106.0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>
      <c r="A8" s="2">
        <v>7.0</v>
      </c>
      <c r="B8" s="5" t="s">
        <v>9</v>
      </c>
      <c r="C8" s="4">
        <v>107.0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>
      <c r="A9" s="2">
        <v>8.0</v>
      </c>
      <c r="B9" s="5" t="s">
        <v>10</v>
      </c>
      <c r="C9" s="4">
        <v>108.0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>
      <c r="A10" s="2">
        <v>9.0</v>
      </c>
      <c r="B10" s="5" t="s">
        <v>11</v>
      </c>
      <c r="C10" s="4">
        <v>109.0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>
      <c r="A11" s="2">
        <v>10.0</v>
      </c>
      <c r="B11" s="6" t="s">
        <v>12</v>
      </c>
      <c r="C11" s="4">
        <v>110.0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>
      <c r="A12" s="2">
        <v>11.0</v>
      </c>
      <c r="B12" s="5" t="s">
        <v>13</v>
      </c>
      <c r="C12" s="4">
        <v>111.0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>
      <c r="A13" s="2">
        <v>12.0</v>
      </c>
      <c r="B13" s="5" t="s">
        <v>14</v>
      </c>
      <c r="C13" s="4">
        <v>112.0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>
      <c r="A14" s="2">
        <v>13.0</v>
      </c>
      <c r="B14" s="5" t="s">
        <v>15</v>
      </c>
      <c r="C14" s="4">
        <v>113.0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>
      <c r="A15" s="2">
        <v>14.0</v>
      </c>
      <c r="B15" s="5" t="s">
        <v>16</v>
      </c>
      <c r="C15" s="4">
        <v>114.0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>
      <c r="A16" s="2">
        <v>15.0</v>
      </c>
      <c r="B16" s="3" t="s">
        <v>17</v>
      </c>
      <c r="C16" s="4">
        <v>115.0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>
      <c r="A17" s="2">
        <v>16.0</v>
      </c>
      <c r="B17" s="5" t="s">
        <v>18</v>
      </c>
      <c r="C17" s="4">
        <v>116.0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>
      <c r="A18" s="2">
        <v>17.0</v>
      </c>
      <c r="B18" s="3" t="s">
        <v>19</v>
      </c>
      <c r="C18" s="4">
        <v>117.0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>
      <c r="A19" s="2">
        <v>18.0</v>
      </c>
      <c r="B19" s="5" t="s">
        <v>20</v>
      </c>
      <c r="C19" s="4">
        <v>118.0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>
      <c r="A20" s="2">
        <v>19.0</v>
      </c>
      <c r="B20" s="5" t="s">
        <v>21</v>
      </c>
      <c r="C20" s="4">
        <v>119.0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5.75" customHeight="1">
      <c r="A21" s="2">
        <v>20.0</v>
      </c>
      <c r="B21" s="5" t="s">
        <v>22</v>
      </c>
      <c r="C21" s="4">
        <v>120.0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5.75" customHeight="1">
      <c r="A22" s="2">
        <v>21.0</v>
      </c>
      <c r="B22" s="5" t="s">
        <v>23</v>
      </c>
      <c r="C22" s="4">
        <v>121.0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5.75" customHeight="1">
      <c r="A23" s="2">
        <v>22.0</v>
      </c>
      <c r="B23" s="5" t="s">
        <v>24</v>
      </c>
      <c r="C23" s="4">
        <v>122.0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5.75" customHeight="1">
      <c r="A24" s="2">
        <v>23.0</v>
      </c>
      <c r="B24" s="5" t="s">
        <v>25</v>
      </c>
      <c r="C24" s="4">
        <v>123.0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5.75" customHeight="1">
      <c r="A25" s="2">
        <v>24.0</v>
      </c>
      <c r="B25" s="5" t="s">
        <v>26</v>
      </c>
      <c r="C25" s="4">
        <v>124.0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2">
        <v>25.0</v>
      </c>
      <c r="B26" s="5" t="s">
        <v>27</v>
      </c>
      <c r="C26" s="4">
        <v>125.0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2">
        <v>26.0</v>
      </c>
      <c r="B27" s="3" t="s">
        <v>28</v>
      </c>
      <c r="C27" s="4">
        <v>126.0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2">
        <v>27.0</v>
      </c>
      <c r="B28" s="5" t="s">
        <v>29</v>
      </c>
      <c r="C28" s="4">
        <v>127.0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2">
        <v>28.0</v>
      </c>
      <c r="B29" s="5" t="s">
        <v>30</v>
      </c>
      <c r="C29" s="4">
        <v>128.0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2">
        <v>29.0</v>
      </c>
      <c r="B30" s="5" t="s">
        <v>31</v>
      </c>
      <c r="C30" s="4">
        <v>129.0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5.75" customHeight="1">
      <c r="A31" s="2">
        <v>30.0</v>
      </c>
      <c r="B31" s="5" t="s">
        <v>32</v>
      </c>
      <c r="C31" s="4">
        <v>130.0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5.75" customHeight="1">
      <c r="A32" s="2">
        <v>31.0</v>
      </c>
      <c r="B32" s="5" t="s">
        <v>33</v>
      </c>
      <c r="C32" s="4">
        <v>131.0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2">
        <v>32.0</v>
      </c>
      <c r="B33" s="5" t="s">
        <v>34</v>
      </c>
      <c r="C33" s="4">
        <v>132.0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2">
        <v>33.0</v>
      </c>
      <c r="B34" s="5" t="s">
        <v>35</v>
      </c>
      <c r="C34" s="4">
        <v>133.0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2">
        <v>34.0</v>
      </c>
      <c r="B35" s="5" t="s">
        <v>36</v>
      </c>
      <c r="C35" s="4">
        <v>134.0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>
        <v>35.0</v>
      </c>
      <c r="B36" s="5" t="s">
        <v>37</v>
      </c>
      <c r="C36" s="4">
        <v>135.0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2">
        <v>36.0</v>
      </c>
      <c r="B37" s="5" t="s">
        <v>38</v>
      </c>
      <c r="C37" s="4">
        <v>136.0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>
        <v>37.0</v>
      </c>
      <c r="B38" s="5" t="s">
        <v>39</v>
      </c>
      <c r="C38" s="4">
        <v>137.0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>
        <v>38.0</v>
      </c>
      <c r="B39" s="5" t="s">
        <v>40</v>
      </c>
      <c r="C39" s="4">
        <v>138.0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2">
        <v>39.0</v>
      </c>
      <c r="B40" s="5" t="s">
        <v>41</v>
      </c>
      <c r="C40" s="4">
        <v>139.0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>
        <v>40.0</v>
      </c>
      <c r="B41" s="7" t="s">
        <v>42</v>
      </c>
      <c r="C41" s="4">
        <v>140.0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">
        <v>41.0</v>
      </c>
      <c r="B42" s="5" t="s">
        <v>43</v>
      </c>
      <c r="C42" s="4">
        <v>141.0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>
        <v>42.0</v>
      </c>
      <c r="B43" s="5" t="s">
        <v>44</v>
      </c>
      <c r="C43" s="4">
        <v>142.0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8" t="s">
        <v>45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9" t="s">
        <v>46</v>
      </c>
      <c r="B48" s="10" t="s">
        <v>47</v>
      </c>
      <c r="C48" s="11"/>
      <c r="D48" s="11"/>
      <c r="E48" s="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5374999999999999" footer="0.0" header="0.0" left="0.7" right="0.7" top="1.5374999999999999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4.43" defaultRowHeight="15.0"/>
  <cols>
    <col customWidth="1" min="1" max="1" width="10.43"/>
    <col customWidth="1" min="2" max="2" width="29.29"/>
    <col customWidth="1" min="3" max="3" width="11.29"/>
    <col customWidth="1" min="5" max="5" width="4.43"/>
    <col customWidth="1" min="6" max="6" width="10.43"/>
    <col customWidth="1" min="7" max="7" width="14.86"/>
    <col customWidth="1" min="8" max="31" width="7.0"/>
    <col customWidth="1" min="32" max="32" width="8.0"/>
    <col customWidth="1" min="33" max="44" width="7.0"/>
    <col customWidth="1" min="45" max="49" width="8.0"/>
  </cols>
  <sheetData>
    <row r="1" ht="15.75" customHeight="1">
      <c r="A1" s="8" t="s">
        <v>45</v>
      </c>
      <c r="F1" s="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 customHeight="1">
      <c r="A2" s="9" t="s">
        <v>46</v>
      </c>
      <c r="B2" s="10" t="s">
        <v>48</v>
      </c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ht="15.75" customHeight="1">
      <c r="A3" s="9" t="s">
        <v>49</v>
      </c>
      <c r="B3" s="9" t="s">
        <v>50</v>
      </c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ht="15.75" customHeight="1">
      <c r="A4" s="9" t="s">
        <v>51</v>
      </c>
      <c r="B4" s="9" t="s">
        <v>52</v>
      </c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ht="15.75" customHeight="1">
      <c r="A5" s="9" t="s">
        <v>53</v>
      </c>
      <c r="B5" s="9" t="s">
        <v>54</v>
      </c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ht="15.75" customHeight="1">
      <c r="A6" s="13" t="s">
        <v>55</v>
      </c>
      <c r="B6" s="14" t="s">
        <v>56</v>
      </c>
      <c r="F6" s="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>
      <c r="A7" s="15" t="s">
        <v>57</v>
      </c>
      <c r="F7" s="12"/>
      <c r="G7" s="16"/>
      <c r="H7" s="16"/>
      <c r="I7" s="16"/>
      <c r="J7" s="16"/>
      <c r="K7" s="16"/>
      <c r="L7" s="16"/>
      <c r="M7" s="16"/>
      <c r="N7" s="16"/>
      <c r="O7" s="1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>
      <c r="F8" s="17" t="s">
        <v>58</v>
      </c>
      <c r="G8" s="1" t="s">
        <v>2</v>
      </c>
      <c r="H8" s="18">
        <v>101.0</v>
      </c>
      <c r="I8" s="18">
        <v>102.0</v>
      </c>
      <c r="J8" s="18">
        <v>103.0</v>
      </c>
      <c r="K8" s="18">
        <v>104.0</v>
      </c>
      <c r="L8" s="18">
        <v>105.0</v>
      </c>
      <c r="M8" s="18">
        <v>106.0</v>
      </c>
      <c r="N8" s="18">
        <v>107.0</v>
      </c>
      <c r="O8" s="18">
        <v>108.0</v>
      </c>
      <c r="P8" s="18">
        <v>109.0</v>
      </c>
      <c r="Q8" s="18">
        <v>110.0</v>
      </c>
      <c r="R8" s="18">
        <v>111.0</v>
      </c>
      <c r="S8" s="18">
        <v>112.0</v>
      </c>
      <c r="T8" s="18">
        <v>113.0</v>
      </c>
      <c r="U8" s="18">
        <v>114.0</v>
      </c>
      <c r="V8" s="18">
        <v>115.0</v>
      </c>
      <c r="W8" s="18">
        <v>116.0</v>
      </c>
      <c r="X8" s="18">
        <v>117.0</v>
      </c>
      <c r="Y8" s="18">
        <v>118.0</v>
      </c>
      <c r="Z8" s="18">
        <v>119.0</v>
      </c>
      <c r="AA8" s="18">
        <v>120.0</v>
      </c>
      <c r="AB8" s="18">
        <v>121.0</v>
      </c>
      <c r="AC8" s="18">
        <v>122.0</v>
      </c>
      <c r="AD8" s="18">
        <v>123.0</v>
      </c>
      <c r="AE8" s="18">
        <v>124.0</v>
      </c>
      <c r="AF8" s="18">
        <v>125.0</v>
      </c>
      <c r="AG8" s="18">
        <v>126.0</v>
      </c>
      <c r="AH8" s="18">
        <v>127.0</v>
      </c>
      <c r="AI8" s="18">
        <v>128.0</v>
      </c>
      <c r="AJ8" s="18">
        <v>129.0</v>
      </c>
      <c r="AK8" s="18">
        <v>130.0</v>
      </c>
      <c r="AL8" s="18">
        <v>131.0</v>
      </c>
      <c r="AM8" s="18">
        <v>132.0</v>
      </c>
      <c r="AN8" s="18">
        <v>133.0</v>
      </c>
      <c r="AO8" s="18">
        <v>134.0</v>
      </c>
      <c r="AP8" s="18">
        <v>135.0</v>
      </c>
      <c r="AQ8" s="18">
        <v>136.0</v>
      </c>
      <c r="AR8" s="18">
        <v>137.0</v>
      </c>
      <c r="AS8" s="18">
        <v>138.0</v>
      </c>
      <c r="AT8" s="18">
        <v>139.0</v>
      </c>
      <c r="AU8" s="18">
        <v>140.0</v>
      </c>
      <c r="AV8" s="18">
        <v>141.0</v>
      </c>
      <c r="AW8" s="18">
        <v>142.0</v>
      </c>
    </row>
    <row r="9">
      <c r="F9" s="17"/>
      <c r="G9" s="19" t="s">
        <v>59</v>
      </c>
      <c r="H9" s="19">
        <v>1.0</v>
      </c>
      <c r="I9" s="19">
        <v>2.0</v>
      </c>
      <c r="J9" s="19">
        <v>3.0</v>
      </c>
      <c r="K9" s="19">
        <v>4.0</v>
      </c>
      <c r="L9" s="19">
        <v>5.0</v>
      </c>
      <c r="M9" s="19">
        <v>6.0</v>
      </c>
      <c r="N9" s="19">
        <v>7.0</v>
      </c>
      <c r="O9" s="19">
        <v>8.0</v>
      </c>
      <c r="P9" s="19">
        <v>9.0</v>
      </c>
      <c r="Q9" s="19">
        <v>10.0</v>
      </c>
      <c r="R9" s="19">
        <v>11.0</v>
      </c>
      <c r="S9" s="19">
        <v>12.0</v>
      </c>
      <c r="T9" s="19">
        <v>13.0</v>
      </c>
      <c r="U9" s="19">
        <v>14.0</v>
      </c>
      <c r="V9" s="19">
        <v>15.0</v>
      </c>
      <c r="W9" s="19">
        <v>16.0</v>
      </c>
      <c r="X9" s="19">
        <v>17.0</v>
      </c>
      <c r="Y9" s="19">
        <v>18.0</v>
      </c>
      <c r="Z9" s="19">
        <v>19.0</v>
      </c>
      <c r="AA9" s="19">
        <v>20.0</v>
      </c>
      <c r="AB9" s="19">
        <v>21.0</v>
      </c>
      <c r="AC9" s="19">
        <v>22.0</v>
      </c>
      <c r="AD9" s="19">
        <v>23.0</v>
      </c>
      <c r="AE9" s="19">
        <v>24.0</v>
      </c>
      <c r="AF9" s="19">
        <v>25.0</v>
      </c>
      <c r="AG9" s="19">
        <v>26.0</v>
      </c>
      <c r="AH9" s="19">
        <v>27.0</v>
      </c>
      <c r="AI9" s="19">
        <v>28.0</v>
      </c>
      <c r="AJ9" s="19">
        <v>29.0</v>
      </c>
      <c r="AK9" s="19">
        <v>30.0</v>
      </c>
      <c r="AL9" s="19">
        <v>31.0</v>
      </c>
      <c r="AM9" s="19">
        <v>32.0</v>
      </c>
      <c r="AN9" s="19">
        <v>33.0</v>
      </c>
      <c r="AO9" s="19">
        <v>34.0</v>
      </c>
      <c r="AP9" s="19">
        <v>35.0</v>
      </c>
      <c r="AQ9" s="19">
        <v>36.0</v>
      </c>
      <c r="AR9" s="19">
        <v>37.0</v>
      </c>
      <c r="AS9" s="19">
        <v>38.0</v>
      </c>
      <c r="AT9" s="19">
        <v>39.0</v>
      </c>
      <c r="AU9" s="19">
        <v>40.0</v>
      </c>
      <c r="AV9" s="19">
        <v>41.0</v>
      </c>
      <c r="AW9" s="19">
        <v>42.0</v>
      </c>
    </row>
    <row r="10">
      <c r="A10" s="20" t="s">
        <v>60</v>
      </c>
      <c r="B10" s="21" t="s">
        <v>61</v>
      </c>
      <c r="C10" s="21" t="s">
        <v>62</v>
      </c>
      <c r="D10" s="22" t="s">
        <v>63</v>
      </c>
      <c r="F10" s="12"/>
      <c r="G10" s="23" t="s">
        <v>64</v>
      </c>
    </row>
    <row r="11">
      <c r="A11" s="24">
        <v>25.0</v>
      </c>
      <c r="B11" s="2" t="str">
        <f>VLOOKUP(A11,TEAMS!$A$2:$B$43,2,0)</f>
        <v>Smokin’ Dreams</v>
      </c>
      <c r="C11" s="25">
        <f t="shared" ref="C11:C52" si="1">HLOOKUP(A11,$H$42:$AW$57,16,0)</f>
        <v>176.5714</v>
      </c>
      <c r="D11" s="24">
        <f t="shared" ref="D11:D52" si="2">_xlfn.RANK.EQ(C11,$C$11:$C$52)</f>
        <v>1</v>
      </c>
      <c r="E11" s="26" t="s">
        <v>65</v>
      </c>
      <c r="F11" s="12"/>
      <c r="G11" s="27">
        <v>1.0</v>
      </c>
      <c r="H11" s="28">
        <v>6.0</v>
      </c>
      <c r="I11" s="28">
        <v>8.0</v>
      </c>
      <c r="J11" s="28">
        <v>8.0</v>
      </c>
      <c r="K11" s="28">
        <v>7.0</v>
      </c>
      <c r="L11" s="28">
        <v>8.0</v>
      </c>
      <c r="M11" s="28">
        <v>6.0</v>
      </c>
      <c r="N11" s="28">
        <v>9.0</v>
      </c>
      <c r="O11" s="28">
        <v>8.0</v>
      </c>
      <c r="P11" s="28" t="s">
        <v>66</v>
      </c>
      <c r="Q11" s="28" t="s">
        <v>66</v>
      </c>
      <c r="R11" s="28">
        <v>9.0</v>
      </c>
      <c r="S11" s="28">
        <v>9.0</v>
      </c>
      <c r="T11" s="28">
        <v>8.0</v>
      </c>
      <c r="U11" s="28">
        <v>9.0</v>
      </c>
      <c r="V11" s="28">
        <v>8.0</v>
      </c>
      <c r="W11" s="28">
        <v>8.0</v>
      </c>
      <c r="X11" s="28">
        <v>8.0</v>
      </c>
      <c r="Y11" s="28">
        <v>7.0</v>
      </c>
      <c r="Z11" s="28">
        <v>8.0</v>
      </c>
      <c r="AA11" s="28">
        <v>8.0</v>
      </c>
      <c r="AB11" s="28">
        <v>8.0</v>
      </c>
      <c r="AC11" s="28">
        <v>7.0</v>
      </c>
      <c r="AD11" s="28">
        <v>7.0</v>
      </c>
      <c r="AE11" s="28">
        <v>7.0</v>
      </c>
      <c r="AF11" s="28">
        <v>8.0</v>
      </c>
      <c r="AG11" s="28">
        <v>7.0</v>
      </c>
      <c r="AH11" s="28">
        <v>8.0</v>
      </c>
      <c r="AI11" s="28">
        <v>7.0</v>
      </c>
      <c r="AJ11" s="28">
        <v>8.0</v>
      </c>
      <c r="AK11" s="28">
        <v>8.0</v>
      </c>
      <c r="AL11" s="28">
        <v>8.0</v>
      </c>
      <c r="AM11" s="28">
        <v>9.0</v>
      </c>
      <c r="AN11" s="28">
        <v>9.0</v>
      </c>
      <c r="AO11" s="28">
        <v>8.0</v>
      </c>
      <c r="AP11" s="28">
        <v>8.0</v>
      </c>
      <c r="AQ11" s="28">
        <v>8.0</v>
      </c>
      <c r="AR11" s="28">
        <v>9.0</v>
      </c>
      <c r="AS11" s="28">
        <v>9.0</v>
      </c>
      <c r="AT11" s="28">
        <v>8.0</v>
      </c>
      <c r="AU11" s="28" t="s">
        <v>66</v>
      </c>
      <c r="AV11" s="28">
        <v>8.0</v>
      </c>
      <c r="AW11" s="28">
        <v>8.0</v>
      </c>
    </row>
    <row r="12">
      <c r="A12" s="24">
        <v>39.0</v>
      </c>
      <c r="B12" s="2" t="str">
        <f>VLOOKUP(A12,TEAMS!$A$2:$B$43,2,0)</f>
        <v>Stag-Que</v>
      </c>
      <c r="C12" s="25">
        <f t="shared" si="1"/>
        <v>175.4286</v>
      </c>
      <c r="D12" s="24">
        <f t="shared" si="2"/>
        <v>2</v>
      </c>
      <c r="E12" s="26" t="s">
        <v>67</v>
      </c>
      <c r="F12" s="12"/>
      <c r="G12" s="27">
        <v>2.0</v>
      </c>
      <c r="H12" s="28">
        <v>4.0</v>
      </c>
      <c r="I12" s="28">
        <v>7.0</v>
      </c>
      <c r="J12" s="28">
        <v>6.0</v>
      </c>
      <c r="K12" s="28">
        <v>7.0</v>
      </c>
      <c r="L12" s="28">
        <v>7.0</v>
      </c>
      <c r="M12" s="28">
        <v>7.0</v>
      </c>
      <c r="N12" s="28">
        <v>7.0</v>
      </c>
      <c r="O12" s="28">
        <v>7.0</v>
      </c>
      <c r="P12" s="28" t="s">
        <v>66</v>
      </c>
      <c r="Q12" s="28" t="s">
        <v>66</v>
      </c>
      <c r="R12" s="28">
        <v>7.0</v>
      </c>
      <c r="S12" s="28">
        <v>7.0</v>
      </c>
      <c r="T12" s="28">
        <v>8.0</v>
      </c>
      <c r="U12" s="28">
        <v>9.0</v>
      </c>
      <c r="V12" s="28">
        <v>8.0</v>
      </c>
      <c r="W12" s="28">
        <v>8.0</v>
      </c>
      <c r="X12" s="28">
        <v>7.0</v>
      </c>
      <c r="Y12" s="28">
        <v>8.0</v>
      </c>
      <c r="Z12" s="28">
        <v>8.0</v>
      </c>
      <c r="AA12" s="28">
        <v>8.0</v>
      </c>
      <c r="AB12" s="28">
        <v>8.0</v>
      </c>
      <c r="AC12" s="28">
        <v>6.0</v>
      </c>
      <c r="AD12" s="28">
        <v>9.0</v>
      </c>
      <c r="AE12" s="28">
        <v>9.0</v>
      </c>
      <c r="AF12" s="28">
        <v>9.0</v>
      </c>
      <c r="AG12" s="28">
        <v>9.0</v>
      </c>
      <c r="AH12" s="28">
        <v>8.0</v>
      </c>
      <c r="AI12" s="28">
        <v>9.0</v>
      </c>
      <c r="AJ12" s="28">
        <v>9.0</v>
      </c>
      <c r="AK12" s="28">
        <v>8.0</v>
      </c>
      <c r="AL12" s="28">
        <v>8.0</v>
      </c>
      <c r="AM12" s="28">
        <v>8.0</v>
      </c>
      <c r="AN12" s="28">
        <v>7.0</v>
      </c>
      <c r="AO12" s="28">
        <v>8.0</v>
      </c>
      <c r="AP12" s="28">
        <v>9.0</v>
      </c>
      <c r="AQ12" s="28">
        <v>7.0</v>
      </c>
      <c r="AR12" s="28">
        <v>9.0</v>
      </c>
      <c r="AS12" s="28">
        <v>9.0</v>
      </c>
      <c r="AT12" s="28">
        <v>9.0</v>
      </c>
      <c r="AU12" s="28" t="s">
        <v>66</v>
      </c>
      <c r="AV12" s="28">
        <v>8.0</v>
      </c>
      <c r="AW12" s="28">
        <v>7.0</v>
      </c>
    </row>
    <row r="13">
      <c r="A13" s="24">
        <v>12.0</v>
      </c>
      <c r="B13" s="2" t="str">
        <f>VLOOKUP(A13,TEAMS!$A$2:$B$43,2,0)</f>
        <v>Smokin With Sparky </v>
      </c>
      <c r="C13" s="25">
        <f t="shared" si="1"/>
        <v>173.1426</v>
      </c>
      <c r="D13" s="24">
        <f t="shared" si="2"/>
        <v>3</v>
      </c>
      <c r="E13" s="26" t="s">
        <v>68</v>
      </c>
      <c r="F13" s="12"/>
      <c r="G13" s="27">
        <v>3.0</v>
      </c>
      <c r="H13" s="28">
        <v>6.0</v>
      </c>
      <c r="I13" s="28">
        <v>7.0</v>
      </c>
      <c r="J13" s="28">
        <v>8.0</v>
      </c>
      <c r="K13" s="28">
        <v>7.0</v>
      </c>
      <c r="L13" s="28">
        <v>7.0</v>
      </c>
      <c r="M13" s="28">
        <v>7.0</v>
      </c>
      <c r="N13" s="28">
        <v>9.0</v>
      </c>
      <c r="O13" s="28">
        <v>9.0</v>
      </c>
      <c r="P13" s="28">
        <v>8.0</v>
      </c>
      <c r="Q13" s="28" t="s">
        <v>66</v>
      </c>
      <c r="R13" s="28">
        <v>8.0</v>
      </c>
      <c r="S13" s="28">
        <v>8.0</v>
      </c>
      <c r="T13" s="28">
        <v>7.0</v>
      </c>
      <c r="U13" s="28">
        <v>9.0</v>
      </c>
      <c r="V13" s="28">
        <v>8.0</v>
      </c>
      <c r="W13" s="28">
        <v>8.0</v>
      </c>
      <c r="X13" s="28">
        <v>8.0</v>
      </c>
      <c r="Y13" s="28">
        <v>8.0</v>
      </c>
      <c r="Z13" s="28">
        <v>9.0</v>
      </c>
      <c r="AA13" s="28">
        <v>8.0</v>
      </c>
      <c r="AB13" s="28">
        <v>8.0</v>
      </c>
      <c r="AC13" s="28">
        <v>8.0</v>
      </c>
      <c r="AD13" s="28">
        <v>9.0</v>
      </c>
      <c r="AE13" s="28">
        <v>7.0</v>
      </c>
      <c r="AF13" s="28">
        <v>9.0</v>
      </c>
      <c r="AG13" s="28">
        <v>7.0</v>
      </c>
      <c r="AH13" s="28">
        <v>8.0</v>
      </c>
      <c r="AI13" s="28">
        <v>7.0</v>
      </c>
      <c r="AJ13" s="28">
        <v>7.0</v>
      </c>
      <c r="AK13" s="28">
        <v>9.0</v>
      </c>
      <c r="AL13" s="28">
        <v>8.0</v>
      </c>
      <c r="AM13" s="28">
        <v>7.0</v>
      </c>
      <c r="AN13" s="28">
        <v>8.0</v>
      </c>
      <c r="AO13" s="28">
        <v>8.0</v>
      </c>
      <c r="AP13" s="28">
        <v>7.0</v>
      </c>
      <c r="AQ13" s="28">
        <v>8.0</v>
      </c>
      <c r="AR13" s="28">
        <v>7.0</v>
      </c>
      <c r="AS13" s="28">
        <v>7.0</v>
      </c>
      <c r="AT13" s="28">
        <v>8.0</v>
      </c>
      <c r="AU13" s="28" t="s">
        <v>66</v>
      </c>
      <c r="AV13" s="28">
        <v>8.0</v>
      </c>
      <c r="AW13" s="28">
        <v>7.0</v>
      </c>
    </row>
    <row r="14">
      <c r="A14" s="24">
        <v>38.0</v>
      </c>
      <c r="B14" s="2" t="str">
        <f>VLOOKUP(A14,TEAMS!$A$2:$B$43,2,0)</f>
        <v>Smoking on a Prayer</v>
      </c>
      <c r="C14" s="25">
        <f t="shared" si="1"/>
        <v>172.5714</v>
      </c>
      <c r="D14" s="24">
        <f t="shared" si="2"/>
        <v>4</v>
      </c>
      <c r="E14" s="26" t="s">
        <v>69</v>
      </c>
      <c r="F14" s="12"/>
      <c r="G14" s="27">
        <v>4.0</v>
      </c>
      <c r="H14" s="28">
        <v>8.0</v>
      </c>
      <c r="I14" s="28">
        <v>7.0</v>
      </c>
      <c r="J14" s="28">
        <v>6.0</v>
      </c>
      <c r="K14" s="28">
        <v>7.0</v>
      </c>
      <c r="L14" s="28">
        <v>8.0</v>
      </c>
      <c r="M14" s="28">
        <v>6.0</v>
      </c>
      <c r="N14" s="28">
        <v>8.0</v>
      </c>
      <c r="O14" s="28">
        <v>9.0</v>
      </c>
      <c r="P14" s="28">
        <v>7.0</v>
      </c>
      <c r="Q14" s="28" t="s">
        <v>66</v>
      </c>
      <c r="R14" s="28">
        <v>8.0</v>
      </c>
      <c r="S14" s="28">
        <v>9.0</v>
      </c>
      <c r="T14" s="28">
        <v>8.0</v>
      </c>
      <c r="U14" s="28">
        <v>8.0</v>
      </c>
      <c r="V14" s="28">
        <v>7.0</v>
      </c>
      <c r="W14" s="28">
        <v>7.0</v>
      </c>
      <c r="X14" s="28">
        <v>7.0</v>
      </c>
      <c r="Y14" s="28">
        <v>9.0</v>
      </c>
      <c r="Z14" s="28">
        <v>9.0</v>
      </c>
      <c r="AA14" s="28">
        <v>7.0</v>
      </c>
      <c r="AB14" s="28">
        <v>8.0</v>
      </c>
      <c r="AC14" s="28">
        <v>8.0</v>
      </c>
      <c r="AD14" s="28">
        <v>8.0</v>
      </c>
      <c r="AE14" s="28">
        <v>8.0</v>
      </c>
      <c r="AF14" s="28">
        <v>9.0</v>
      </c>
      <c r="AG14" s="28">
        <v>9.0</v>
      </c>
      <c r="AH14" s="28">
        <v>9.0</v>
      </c>
      <c r="AI14" s="28">
        <v>8.0</v>
      </c>
      <c r="AJ14" s="28">
        <v>8.0</v>
      </c>
      <c r="AK14" s="28">
        <v>9.0</v>
      </c>
      <c r="AL14" s="28">
        <v>8.0</v>
      </c>
      <c r="AM14" s="28">
        <v>8.0</v>
      </c>
      <c r="AN14" s="28">
        <v>7.0</v>
      </c>
      <c r="AO14" s="28">
        <v>8.0</v>
      </c>
      <c r="AP14" s="28">
        <v>7.0</v>
      </c>
      <c r="AQ14" s="28">
        <v>8.0</v>
      </c>
      <c r="AR14" s="28">
        <v>7.0</v>
      </c>
      <c r="AS14" s="28">
        <v>8.0</v>
      </c>
      <c r="AT14" s="28">
        <v>9.0</v>
      </c>
      <c r="AU14" s="28" t="s">
        <v>66</v>
      </c>
      <c r="AV14" s="28">
        <v>8.0</v>
      </c>
      <c r="AW14" s="28">
        <v>8.0</v>
      </c>
    </row>
    <row r="15">
      <c r="A15" s="24">
        <v>8.0</v>
      </c>
      <c r="B15" s="2" t="str">
        <f>VLOOKUP(A15,TEAMS!$A$2:$B$43,2,0)</f>
        <v>Real Grill O’Neill Ft. The Chicken King</v>
      </c>
      <c r="C15" s="25">
        <f t="shared" si="1"/>
        <v>172.5712</v>
      </c>
      <c r="D15" s="24">
        <f t="shared" si="2"/>
        <v>5</v>
      </c>
      <c r="E15" s="26" t="s">
        <v>70</v>
      </c>
      <c r="F15" s="12"/>
      <c r="G15" s="27">
        <v>5.0</v>
      </c>
      <c r="H15" s="28">
        <v>6.0</v>
      </c>
      <c r="I15" s="28">
        <v>8.0</v>
      </c>
      <c r="J15" s="28">
        <v>8.0</v>
      </c>
      <c r="K15" s="28">
        <v>9.0</v>
      </c>
      <c r="L15" s="28">
        <v>7.0</v>
      </c>
      <c r="M15" s="28">
        <v>9.0</v>
      </c>
      <c r="N15" s="28">
        <v>7.0</v>
      </c>
      <c r="O15" s="28">
        <v>8.0</v>
      </c>
      <c r="P15" s="28" t="s">
        <v>66</v>
      </c>
      <c r="Q15" s="28" t="s">
        <v>66</v>
      </c>
      <c r="R15" s="28">
        <v>9.0</v>
      </c>
      <c r="S15" s="28">
        <v>8.0</v>
      </c>
      <c r="T15" s="28">
        <v>7.0</v>
      </c>
      <c r="U15" s="28">
        <v>8.0</v>
      </c>
      <c r="V15" s="28">
        <v>7.0</v>
      </c>
      <c r="W15" s="28">
        <v>8.0</v>
      </c>
      <c r="X15" s="28">
        <v>8.0</v>
      </c>
      <c r="Y15" s="28">
        <v>7.0</v>
      </c>
      <c r="Z15" s="28">
        <v>9.0</v>
      </c>
      <c r="AA15" s="28">
        <v>8.0</v>
      </c>
      <c r="AB15" s="28">
        <v>9.0</v>
      </c>
      <c r="AC15" s="28">
        <v>7.0</v>
      </c>
      <c r="AD15" s="28">
        <v>9.0</v>
      </c>
      <c r="AE15" s="28">
        <v>7.0</v>
      </c>
      <c r="AF15" s="28">
        <v>9.0</v>
      </c>
      <c r="AG15" s="28">
        <v>8.0</v>
      </c>
      <c r="AH15" s="28">
        <v>8.0</v>
      </c>
      <c r="AI15" s="28">
        <v>7.0</v>
      </c>
      <c r="AJ15" s="28">
        <v>6.0</v>
      </c>
      <c r="AK15" s="28">
        <v>8.0</v>
      </c>
      <c r="AL15" s="28">
        <v>8.0</v>
      </c>
      <c r="AM15" s="28">
        <v>7.0</v>
      </c>
      <c r="AN15" s="28">
        <v>8.0</v>
      </c>
      <c r="AO15" s="28">
        <v>7.0</v>
      </c>
      <c r="AP15" s="28">
        <v>7.0</v>
      </c>
      <c r="AQ15" s="28">
        <v>7.0</v>
      </c>
      <c r="AR15" s="28">
        <v>7.0</v>
      </c>
      <c r="AS15" s="28">
        <v>9.0</v>
      </c>
      <c r="AT15" s="28">
        <v>9.0</v>
      </c>
      <c r="AU15" s="28" t="s">
        <v>66</v>
      </c>
      <c r="AV15" s="28">
        <v>7.0</v>
      </c>
      <c r="AW15" s="28">
        <v>6.0</v>
      </c>
    </row>
    <row r="16">
      <c r="A16" s="24">
        <v>14.0</v>
      </c>
      <c r="B16" s="2" t="str">
        <f>VLOOKUP(A16,TEAMS!$A$2:$B$43,2,0)</f>
        <v>Smokey Jokers</v>
      </c>
      <c r="C16" s="25">
        <f t="shared" si="1"/>
        <v>170.286</v>
      </c>
      <c r="D16" s="24">
        <f t="shared" si="2"/>
        <v>6</v>
      </c>
      <c r="F16" s="12"/>
      <c r="G16" s="27">
        <v>6.0</v>
      </c>
      <c r="H16" s="28">
        <v>7.0</v>
      </c>
      <c r="I16" s="28">
        <v>8.0</v>
      </c>
      <c r="J16" s="28">
        <v>9.0</v>
      </c>
      <c r="K16" s="28">
        <v>8.0</v>
      </c>
      <c r="L16" s="28">
        <v>8.0</v>
      </c>
      <c r="M16" s="28">
        <v>7.0</v>
      </c>
      <c r="N16" s="28">
        <v>6.0</v>
      </c>
      <c r="O16" s="28">
        <v>8.0</v>
      </c>
      <c r="P16" s="28">
        <v>8.0</v>
      </c>
      <c r="Q16" s="28" t="s">
        <v>66</v>
      </c>
      <c r="R16" s="28">
        <v>8.0</v>
      </c>
      <c r="S16" s="28">
        <v>8.0</v>
      </c>
      <c r="T16" s="28">
        <v>8.0</v>
      </c>
      <c r="U16" s="28">
        <v>9.0</v>
      </c>
      <c r="V16" s="28">
        <v>9.0</v>
      </c>
      <c r="W16" s="28">
        <v>8.0</v>
      </c>
      <c r="X16" s="28">
        <v>7.0</v>
      </c>
      <c r="Y16" s="28">
        <v>7.0</v>
      </c>
      <c r="Z16" s="28">
        <v>7.0</v>
      </c>
      <c r="AA16" s="28">
        <v>7.0</v>
      </c>
      <c r="AB16" s="28">
        <v>9.0</v>
      </c>
      <c r="AC16" s="28">
        <v>7.0</v>
      </c>
      <c r="AD16" s="28">
        <v>7.0</v>
      </c>
      <c r="AE16" s="28">
        <v>9.0</v>
      </c>
      <c r="AF16" s="28">
        <v>7.0</v>
      </c>
      <c r="AG16" s="28">
        <v>6.0</v>
      </c>
      <c r="AH16" s="28">
        <v>7.0</v>
      </c>
      <c r="AI16" s="28">
        <v>6.0</v>
      </c>
      <c r="AJ16" s="28">
        <v>5.0</v>
      </c>
      <c r="AK16" s="28">
        <v>5.0</v>
      </c>
      <c r="AL16" s="28">
        <v>8.0</v>
      </c>
      <c r="AM16" s="28">
        <v>6.0</v>
      </c>
      <c r="AN16" s="28">
        <v>7.0</v>
      </c>
      <c r="AO16" s="28">
        <v>7.0</v>
      </c>
      <c r="AP16" s="28">
        <v>7.0</v>
      </c>
      <c r="AQ16" s="28">
        <v>7.0</v>
      </c>
      <c r="AR16" s="28">
        <v>9.0</v>
      </c>
      <c r="AS16" s="28">
        <v>8.0</v>
      </c>
      <c r="AT16" s="28">
        <v>9.0</v>
      </c>
      <c r="AU16" s="28" t="s">
        <v>66</v>
      </c>
      <c r="AV16" s="28">
        <v>8.0</v>
      </c>
      <c r="AW16" s="28">
        <v>9.0</v>
      </c>
    </row>
    <row r="17">
      <c r="A17" s="24">
        <v>11.0</v>
      </c>
      <c r="B17" s="2" t="str">
        <f>VLOOKUP(A17,TEAMS!$A$2:$B$43,2,0)</f>
        <v>Traditions of Excellence</v>
      </c>
      <c r="C17" s="25">
        <f t="shared" si="1"/>
        <v>169.1428</v>
      </c>
      <c r="D17" s="24">
        <f t="shared" si="2"/>
        <v>7</v>
      </c>
      <c r="F17" s="1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>
      <c r="A18" s="24">
        <v>21.0</v>
      </c>
      <c r="B18" s="2" t="str">
        <f>VLOOKUP(A18,TEAMS!$A$2:$B$43,2,0)</f>
        <v>Whiskey Smoked Madness</v>
      </c>
      <c r="C18" s="25">
        <f t="shared" si="1"/>
        <v>168.5714</v>
      </c>
      <c r="D18" s="24">
        <f t="shared" si="2"/>
        <v>8</v>
      </c>
      <c r="F18" s="12"/>
      <c r="G18" s="29" t="s">
        <v>71</v>
      </c>
      <c r="H18" s="30">
        <f t="shared" ref="H18:AW18" si="3">MIN(H11:H16)</f>
        <v>4</v>
      </c>
      <c r="I18" s="30">
        <f t="shared" si="3"/>
        <v>7</v>
      </c>
      <c r="J18" s="30">
        <f t="shared" si="3"/>
        <v>6</v>
      </c>
      <c r="K18" s="30">
        <f t="shared" si="3"/>
        <v>7</v>
      </c>
      <c r="L18" s="30">
        <f t="shared" si="3"/>
        <v>7</v>
      </c>
      <c r="M18" s="30">
        <f t="shared" si="3"/>
        <v>6</v>
      </c>
      <c r="N18" s="30">
        <f t="shared" si="3"/>
        <v>6</v>
      </c>
      <c r="O18" s="30">
        <f t="shared" si="3"/>
        <v>7</v>
      </c>
      <c r="P18" s="30">
        <f t="shared" si="3"/>
        <v>7</v>
      </c>
      <c r="Q18" s="30">
        <f t="shared" si="3"/>
        <v>0</v>
      </c>
      <c r="R18" s="30">
        <f t="shared" si="3"/>
        <v>7</v>
      </c>
      <c r="S18" s="30">
        <f t="shared" si="3"/>
        <v>7</v>
      </c>
      <c r="T18" s="30">
        <f t="shared" si="3"/>
        <v>7</v>
      </c>
      <c r="U18" s="30">
        <f t="shared" si="3"/>
        <v>8</v>
      </c>
      <c r="V18" s="30">
        <f t="shared" si="3"/>
        <v>7</v>
      </c>
      <c r="W18" s="30">
        <f t="shared" si="3"/>
        <v>7</v>
      </c>
      <c r="X18" s="30">
        <f t="shared" si="3"/>
        <v>7</v>
      </c>
      <c r="Y18" s="30">
        <f t="shared" si="3"/>
        <v>7</v>
      </c>
      <c r="Z18" s="30">
        <f t="shared" si="3"/>
        <v>7</v>
      </c>
      <c r="AA18" s="30">
        <f t="shared" si="3"/>
        <v>7</v>
      </c>
      <c r="AB18" s="30">
        <f t="shared" si="3"/>
        <v>8</v>
      </c>
      <c r="AC18" s="30">
        <f t="shared" si="3"/>
        <v>6</v>
      </c>
      <c r="AD18" s="30">
        <f t="shared" si="3"/>
        <v>7</v>
      </c>
      <c r="AE18" s="30">
        <f t="shared" si="3"/>
        <v>7</v>
      </c>
      <c r="AF18" s="30">
        <f t="shared" si="3"/>
        <v>7</v>
      </c>
      <c r="AG18" s="30">
        <f t="shared" si="3"/>
        <v>6</v>
      </c>
      <c r="AH18" s="30">
        <f t="shared" si="3"/>
        <v>7</v>
      </c>
      <c r="AI18" s="30">
        <f t="shared" si="3"/>
        <v>6</v>
      </c>
      <c r="AJ18" s="30">
        <f t="shared" si="3"/>
        <v>5</v>
      </c>
      <c r="AK18" s="30">
        <f t="shared" si="3"/>
        <v>5</v>
      </c>
      <c r="AL18" s="30">
        <f t="shared" si="3"/>
        <v>8</v>
      </c>
      <c r="AM18" s="30">
        <f t="shared" si="3"/>
        <v>6</v>
      </c>
      <c r="AN18" s="30">
        <f t="shared" si="3"/>
        <v>7</v>
      </c>
      <c r="AO18" s="30">
        <f t="shared" si="3"/>
        <v>7</v>
      </c>
      <c r="AP18" s="30">
        <f t="shared" si="3"/>
        <v>7</v>
      </c>
      <c r="AQ18" s="30">
        <f t="shared" si="3"/>
        <v>7</v>
      </c>
      <c r="AR18" s="30">
        <f t="shared" si="3"/>
        <v>7</v>
      </c>
      <c r="AS18" s="30">
        <f t="shared" si="3"/>
        <v>7</v>
      </c>
      <c r="AT18" s="30">
        <f t="shared" si="3"/>
        <v>8</v>
      </c>
      <c r="AU18" s="30">
        <f t="shared" si="3"/>
        <v>0</v>
      </c>
      <c r="AV18" s="30">
        <f t="shared" si="3"/>
        <v>7</v>
      </c>
      <c r="AW18" s="30">
        <f t="shared" si="3"/>
        <v>6</v>
      </c>
    </row>
    <row r="19">
      <c r="A19" s="24">
        <v>30.0</v>
      </c>
      <c r="B19" s="2" t="str">
        <f>VLOOKUP(A19,TEAMS!$A$2:$B$43,2,0)</f>
        <v>Andrew Knopke</v>
      </c>
      <c r="C19" s="25">
        <f t="shared" si="1"/>
        <v>168</v>
      </c>
      <c r="D19" s="24">
        <f t="shared" si="2"/>
        <v>9</v>
      </c>
      <c r="F19" s="12"/>
      <c r="G19" s="2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</row>
    <row r="20">
      <c r="A20" s="24">
        <v>23.0</v>
      </c>
      <c r="B20" s="2" t="str">
        <f>VLOOKUP(A20,TEAMS!$A$2:$B$43,2,0)</f>
        <v>Me Rub You Long Time!</v>
      </c>
      <c r="C20" s="25">
        <f t="shared" si="1"/>
        <v>166.8572</v>
      </c>
      <c r="D20" s="24">
        <f t="shared" si="2"/>
        <v>10</v>
      </c>
      <c r="F20" s="12"/>
      <c r="G20" s="29" t="s">
        <v>72</v>
      </c>
      <c r="H20" s="30">
        <f t="shared" ref="H20:AW20" si="4">SUM(H11:H16)-H18</f>
        <v>33</v>
      </c>
      <c r="I20" s="30">
        <f t="shared" si="4"/>
        <v>38</v>
      </c>
      <c r="J20" s="30">
        <f t="shared" si="4"/>
        <v>39</v>
      </c>
      <c r="K20" s="30">
        <f t="shared" si="4"/>
        <v>38</v>
      </c>
      <c r="L20" s="30">
        <f t="shared" si="4"/>
        <v>38</v>
      </c>
      <c r="M20" s="30">
        <f t="shared" si="4"/>
        <v>36</v>
      </c>
      <c r="N20" s="30">
        <f t="shared" si="4"/>
        <v>40</v>
      </c>
      <c r="O20" s="30">
        <f t="shared" si="4"/>
        <v>42</v>
      </c>
      <c r="P20" s="30">
        <f t="shared" si="4"/>
        <v>16</v>
      </c>
      <c r="Q20" s="30">
        <f t="shared" si="4"/>
        <v>0</v>
      </c>
      <c r="R20" s="30">
        <f t="shared" si="4"/>
        <v>42</v>
      </c>
      <c r="S20" s="30">
        <f t="shared" si="4"/>
        <v>42</v>
      </c>
      <c r="T20" s="30">
        <f t="shared" si="4"/>
        <v>39</v>
      </c>
      <c r="U20" s="30">
        <f t="shared" si="4"/>
        <v>44</v>
      </c>
      <c r="V20" s="30">
        <f t="shared" si="4"/>
        <v>40</v>
      </c>
      <c r="W20" s="30">
        <f t="shared" si="4"/>
        <v>40</v>
      </c>
      <c r="X20" s="30">
        <f t="shared" si="4"/>
        <v>38</v>
      </c>
      <c r="Y20" s="30">
        <f t="shared" si="4"/>
        <v>39</v>
      </c>
      <c r="Z20" s="30">
        <f t="shared" si="4"/>
        <v>43</v>
      </c>
      <c r="AA20" s="30">
        <f t="shared" si="4"/>
        <v>39</v>
      </c>
      <c r="AB20" s="30">
        <f t="shared" si="4"/>
        <v>42</v>
      </c>
      <c r="AC20" s="30">
        <f t="shared" si="4"/>
        <v>37</v>
      </c>
      <c r="AD20" s="30">
        <f t="shared" si="4"/>
        <v>42</v>
      </c>
      <c r="AE20" s="30">
        <f t="shared" si="4"/>
        <v>40</v>
      </c>
      <c r="AF20" s="30">
        <f t="shared" si="4"/>
        <v>44</v>
      </c>
      <c r="AG20" s="30">
        <f t="shared" si="4"/>
        <v>40</v>
      </c>
      <c r="AH20" s="30">
        <f t="shared" si="4"/>
        <v>41</v>
      </c>
      <c r="AI20" s="30">
        <f t="shared" si="4"/>
        <v>38</v>
      </c>
      <c r="AJ20" s="30">
        <f t="shared" si="4"/>
        <v>38</v>
      </c>
      <c r="AK20" s="30">
        <f t="shared" si="4"/>
        <v>42</v>
      </c>
      <c r="AL20" s="30">
        <f t="shared" si="4"/>
        <v>40</v>
      </c>
      <c r="AM20" s="30">
        <f t="shared" si="4"/>
        <v>39</v>
      </c>
      <c r="AN20" s="30">
        <f t="shared" si="4"/>
        <v>39</v>
      </c>
      <c r="AO20" s="30">
        <f t="shared" si="4"/>
        <v>39</v>
      </c>
      <c r="AP20" s="30">
        <f t="shared" si="4"/>
        <v>38</v>
      </c>
      <c r="AQ20" s="30">
        <f t="shared" si="4"/>
        <v>38</v>
      </c>
      <c r="AR20" s="30">
        <f t="shared" si="4"/>
        <v>41</v>
      </c>
      <c r="AS20" s="30">
        <f t="shared" si="4"/>
        <v>43</v>
      </c>
      <c r="AT20" s="30">
        <f t="shared" si="4"/>
        <v>44</v>
      </c>
      <c r="AU20" s="30">
        <f t="shared" si="4"/>
        <v>0</v>
      </c>
      <c r="AV20" s="30">
        <f t="shared" si="4"/>
        <v>40</v>
      </c>
      <c r="AW20" s="30">
        <f t="shared" si="4"/>
        <v>39</v>
      </c>
    </row>
    <row r="21" ht="15.75" customHeight="1">
      <c r="A21" s="24">
        <v>19.0</v>
      </c>
      <c r="B21" s="2" t="str">
        <f>VLOOKUP(A21,TEAMS!$A$2:$B$43,2,0)</f>
        <v>Piggie Smalls</v>
      </c>
      <c r="C21" s="25">
        <f t="shared" si="1"/>
        <v>166.286</v>
      </c>
      <c r="D21" s="24">
        <f t="shared" si="2"/>
        <v>11</v>
      </c>
      <c r="F21" s="12"/>
      <c r="G21" s="29" t="s">
        <v>73</v>
      </c>
      <c r="H21" s="31">
        <f>H20*'Potential Scores &amp; Weighting'!$E$3</f>
        <v>75.4314</v>
      </c>
      <c r="I21" s="31">
        <f>I20*'Potential Scores &amp; Weighting'!$E$3</f>
        <v>86.8604</v>
      </c>
      <c r="J21" s="31">
        <f>J20*'Potential Scores &amp; Weighting'!$E$3</f>
        <v>89.1462</v>
      </c>
      <c r="K21" s="31">
        <f>K20*'Potential Scores &amp; Weighting'!$E$3</f>
        <v>86.8604</v>
      </c>
      <c r="L21" s="31">
        <f>L20*'Potential Scores &amp; Weighting'!$E$3</f>
        <v>86.8604</v>
      </c>
      <c r="M21" s="31">
        <f>M20*'Potential Scores &amp; Weighting'!$E$3</f>
        <v>82.2888</v>
      </c>
      <c r="N21" s="31">
        <f>N20*'Potential Scores &amp; Weighting'!$E$3</f>
        <v>91.432</v>
      </c>
      <c r="O21" s="31">
        <f>O20*'Potential Scores &amp; Weighting'!$E$3</f>
        <v>96.0036</v>
      </c>
      <c r="P21" s="31">
        <f>P20*'Potential Scores &amp; Weighting'!$E$3</f>
        <v>36.5728</v>
      </c>
      <c r="Q21" s="31">
        <f>Q20*'Potential Scores &amp; Weighting'!$E$3</f>
        <v>0</v>
      </c>
      <c r="R21" s="31">
        <f>R20*'Potential Scores &amp; Weighting'!$E$3</f>
        <v>96.0036</v>
      </c>
      <c r="S21" s="31">
        <f>S20*'Potential Scores &amp; Weighting'!$E$3</f>
        <v>96.0036</v>
      </c>
      <c r="T21" s="31">
        <f>T20*'Potential Scores &amp; Weighting'!$E$3</f>
        <v>89.1462</v>
      </c>
      <c r="U21" s="31">
        <f>U20*'Potential Scores &amp; Weighting'!$E$3</f>
        <v>100.5752</v>
      </c>
      <c r="V21" s="31">
        <f>V20*'Potential Scores &amp; Weighting'!$E$3</f>
        <v>91.432</v>
      </c>
      <c r="W21" s="31">
        <f>W20*'Potential Scores &amp; Weighting'!$E$3</f>
        <v>91.432</v>
      </c>
      <c r="X21" s="31">
        <f>X20*'Potential Scores &amp; Weighting'!$E$3</f>
        <v>86.8604</v>
      </c>
      <c r="Y21" s="31">
        <f>Y20*'Potential Scores &amp; Weighting'!$E$3</f>
        <v>89.1462</v>
      </c>
      <c r="Z21" s="31">
        <f>Z20*'Potential Scores &amp; Weighting'!$E$3</f>
        <v>98.2894</v>
      </c>
      <c r="AA21" s="31">
        <f>AA20*'Potential Scores &amp; Weighting'!$E$3</f>
        <v>89.1462</v>
      </c>
      <c r="AB21" s="31">
        <f>AB20*'Potential Scores &amp; Weighting'!$E$3</f>
        <v>96.0036</v>
      </c>
      <c r="AC21" s="31">
        <f>AC20*'Potential Scores &amp; Weighting'!$E$3</f>
        <v>84.5746</v>
      </c>
      <c r="AD21" s="31">
        <f>AD20*'Potential Scores &amp; Weighting'!$E$3</f>
        <v>96.0036</v>
      </c>
      <c r="AE21" s="31">
        <f>AE20*'Potential Scores &amp; Weighting'!$E$3</f>
        <v>91.432</v>
      </c>
      <c r="AF21" s="31">
        <f>AF20*'Potential Scores &amp; Weighting'!$E$3</f>
        <v>100.5752</v>
      </c>
      <c r="AG21" s="31">
        <f>AG20*'Potential Scores &amp; Weighting'!$E$3</f>
        <v>91.432</v>
      </c>
      <c r="AH21" s="31">
        <f>AH20*'Potential Scores &amp; Weighting'!$E$3</f>
        <v>93.7178</v>
      </c>
      <c r="AI21" s="31">
        <f>AI20*'Potential Scores &amp; Weighting'!$E$3</f>
        <v>86.8604</v>
      </c>
      <c r="AJ21" s="31">
        <f>AJ20*'Potential Scores &amp; Weighting'!$E$3</f>
        <v>86.8604</v>
      </c>
      <c r="AK21" s="31">
        <f>AK20*'Potential Scores &amp; Weighting'!$E$3</f>
        <v>96.0036</v>
      </c>
      <c r="AL21" s="31">
        <f>AL20*'Potential Scores &amp; Weighting'!$E$3</f>
        <v>91.432</v>
      </c>
      <c r="AM21" s="31">
        <f>AM20*'Potential Scores &amp; Weighting'!$E$3</f>
        <v>89.1462</v>
      </c>
      <c r="AN21" s="31">
        <f>AN20*'Potential Scores &amp; Weighting'!$E$3</f>
        <v>89.1462</v>
      </c>
      <c r="AO21" s="31">
        <f>AO20*'Potential Scores &amp; Weighting'!$E$3</f>
        <v>89.1462</v>
      </c>
      <c r="AP21" s="31">
        <f>AP20*'Potential Scores &amp; Weighting'!$E$3</f>
        <v>86.8604</v>
      </c>
      <c r="AQ21" s="31">
        <f>AQ20*'Potential Scores &amp; Weighting'!$E$3</f>
        <v>86.8604</v>
      </c>
      <c r="AR21" s="31">
        <f>AR20*'Potential Scores &amp; Weighting'!$E$3</f>
        <v>93.7178</v>
      </c>
      <c r="AS21" s="31">
        <f>AS20*'Potential Scores &amp; Weighting'!$E$3</f>
        <v>98.2894</v>
      </c>
      <c r="AT21" s="31">
        <f>AT20*'Potential Scores &amp; Weighting'!$E$3</f>
        <v>100.5752</v>
      </c>
      <c r="AU21" s="31">
        <f>AU20*'Potential Scores &amp; Weighting'!$E$3</f>
        <v>0</v>
      </c>
      <c r="AV21" s="31">
        <f>AV20*'Potential Scores &amp; Weighting'!$E$3</f>
        <v>91.432</v>
      </c>
      <c r="AW21" s="31">
        <f>AW20*'Potential Scores &amp; Weighting'!$E$3</f>
        <v>89.1462</v>
      </c>
    </row>
    <row r="22" ht="15.75" customHeight="1">
      <c r="A22" s="24">
        <v>7.0</v>
      </c>
      <c r="B22" s="2" t="str">
        <f>VLOOKUP(A22,TEAMS!$A$2:$B$43,2,0)</f>
        <v>Limp Brisket </v>
      </c>
      <c r="C22" s="25">
        <f t="shared" si="1"/>
        <v>165.1426</v>
      </c>
      <c r="D22" s="24">
        <f t="shared" si="2"/>
        <v>12</v>
      </c>
      <c r="F22" s="12"/>
      <c r="G22" s="29" t="s">
        <v>74</v>
      </c>
      <c r="H22" s="30">
        <f t="shared" ref="H22:AW22" si="5">_xlfn.RANK.EQ(H21,$H$21:$AW$21)</f>
        <v>39</v>
      </c>
      <c r="I22" s="30">
        <f t="shared" si="5"/>
        <v>29</v>
      </c>
      <c r="J22" s="30">
        <f t="shared" si="5"/>
        <v>21</v>
      </c>
      <c r="K22" s="30">
        <f t="shared" si="5"/>
        <v>29</v>
      </c>
      <c r="L22" s="30">
        <f t="shared" si="5"/>
        <v>29</v>
      </c>
      <c r="M22" s="30">
        <f t="shared" si="5"/>
        <v>38</v>
      </c>
      <c r="N22" s="30">
        <f t="shared" si="5"/>
        <v>14</v>
      </c>
      <c r="O22" s="30">
        <f t="shared" si="5"/>
        <v>6</v>
      </c>
      <c r="P22" s="30">
        <f t="shared" si="5"/>
        <v>40</v>
      </c>
      <c r="Q22" s="30">
        <f t="shared" si="5"/>
        <v>41</v>
      </c>
      <c r="R22" s="30">
        <f t="shared" si="5"/>
        <v>6</v>
      </c>
      <c r="S22" s="30">
        <f t="shared" si="5"/>
        <v>6</v>
      </c>
      <c r="T22" s="30">
        <f t="shared" si="5"/>
        <v>21</v>
      </c>
      <c r="U22" s="30">
        <f t="shared" si="5"/>
        <v>1</v>
      </c>
      <c r="V22" s="30">
        <f t="shared" si="5"/>
        <v>14</v>
      </c>
      <c r="W22" s="30">
        <f t="shared" si="5"/>
        <v>14</v>
      </c>
      <c r="X22" s="30">
        <f t="shared" si="5"/>
        <v>29</v>
      </c>
      <c r="Y22" s="30">
        <f t="shared" si="5"/>
        <v>21</v>
      </c>
      <c r="Z22" s="30">
        <f t="shared" si="5"/>
        <v>4</v>
      </c>
      <c r="AA22" s="30">
        <f t="shared" si="5"/>
        <v>21</v>
      </c>
      <c r="AB22" s="30">
        <f t="shared" si="5"/>
        <v>6</v>
      </c>
      <c r="AC22" s="30">
        <f t="shared" si="5"/>
        <v>37</v>
      </c>
      <c r="AD22" s="30">
        <f t="shared" si="5"/>
        <v>6</v>
      </c>
      <c r="AE22" s="30">
        <f t="shared" si="5"/>
        <v>14</v>
      </c>
      <c r="AF22" s="30">
        <f t="shared" si="5"/>
        <v>1</v>
      </c>
      <c r="AG22" s="30">
        <f t="shared" si="5"/>
        <v>14</v>
      </c>
      <c r="AH22" s="30">
        <f t="shared" si="5"/>
        <v>12</v>
      </c>
      <c r="AI22" s="30">
        <f t="shared" si="5"/>
        <v>29</v>
      </c>
      <c r="AJ22" s="30">
        <f t="shared" si="5"/>
        <v>29</v>
      </c>
      <c r="AK22" s="30">
        <f t="shared" si="5"/>
        <v>6</v>
      </c>
      <c r="AL22" s="30">
        <f t="shared" si="5"/>
        <v>14</v>
      </c>
      <c r="AM22" s="30">
        <f t="shared" si="5"/>
        <v>21</v>
      </c>
      <c r="AN22" s="30">
        <f t="shared" si="5"/>
        <v>21</v>
      </c>
      <c r="AO22" s="30">
        <f t="shared" si="5"/>
        <v>21</v>
      </c>
      <c r="AP22" s="30">
        <f t="shared" si="5"/>
        <v>29</v>
      </c>
      <c r="AQ22" s="30">
        <f t="shared" si="5"/>
        <v>29</v>
      </c>
      <c r="AR22" s="30">
        <f t="shared" si="5"/>
        <v>12</v>
      </c>
      <c r="AS22" s="30">
        <f t="shared" si="5"/>
        <v>4</v>
      </c>
      <c r="AT22" s="30">
        <f t="shared" si="5"/>
        <v>1</v>
      </c>
      <c r="AU22" s="30">
        <f t="shared" si="5"/>
        <v>41</v>
      </c>
      <c r="AV22" s="30">
        <f t="shared" si="5"/>
        <v>14</v>
      </c>
      <c r="AW22" s="30">
        <f t="shared" si="5"/>
        <v>21</v>
      </c>
    </row>
    <row r="23" ht="15.75" customHeight="1">
      <c r="A23" s="24">
        <v>37.0</v>
      </c>
      <c r="B23" s="2" t="str">
        <f>VLOOKUP(A23,TEAMS!$A$2:$B$43,2,0)</f>
        <v>Whiskey Wine and a Little Swine</v>
      </c>
      <c r="C23" s="25">
        <f t="shared" si="1"/>
        <v>164.5714</v>
      </c>
      <c r="D23" s="24">
        <f t="shared" si="2"/>
        <v>13</v>
      </c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ht="15.75" customHeight="1">
      <c r="A24" s="24">
        <v>27.0</v>
      </c>
      <c r="B24" s="2" t="str">
        <f>VLOOKUP(A24,TEAMS!$A$2:$B$43,2,0)</f>
        <v>Red, white &amp; ‘cue</v>
      </c>
      <c r="C24" s="25">
        <f t="shared" si="1"/>
        <v>164</v>
      </c>
      <c r="D24" s="24">
        <f t="shared" si="2"/>
        <v>14</v>
      </c>
      <c r="F24" s="1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ht="15.75" customHeight="1">
      <c r="A25" s="24">
        <v>31.0</v>
      </c>
      <c r="B25" s="2" t="str">
        <f>VLOOKUP(A25,TEAMS!$A$2:$B$43,2,0)</f>
        <v>Patrick’s Bar and No Grill</v>
      </c>
      <c r="C25" s="25">
        <f t="shared" si="1"/>
        <v>163.9998</v>
      </c>
      <c r="D25" s="24">
        <f t="shared" si="2"/>
        <v>15</v>
      </c>
      <c r="F25" s="17" t="s">
        <v>75</v>
      </c>
      <c r="G25" s="1" t="s">
        <v>2</v>
      </c>
      <c r="H25" s="24">
        <v>51.0</v>
      </c>
      <c r="I25" s="24">
        <v>52.0</v>
      </c>
      <c r="J25" s="24">
        <v>53.0</v>
      </c>
      <c r="K25" s="24">
        <v>54.0</v>
      </c>
      <c r="L25" s="24">
        <v>55.0</v>
      </c>
      <c r="M25" s="24">
        <v>56.0</v>
      </c>
      <c r="N25" s="24">
        <v>57.0</v>
      </c>
      <c r="O25" s="24">
        <v>58.0</v>
      </c>
      <c r="P25" s="24">
        <v>59.0</v>
      </c>
      <c r="Q25" s="24">
        <v>60.0</v>
      </c>
      <c r="R25" s="24">
        <v>61.0</v>
      </c>
      <c r="S25" s="24">
        <v>62.0</v>
      </c>
      <c r="T25" s="24">
        <v>63.0</v>
      </c>
      <c r="U25" s="24">
        <v>64.0</v>
      </c>
      <c r="V25" s="24">
        <v>65.0</v>
      </c>
      <c r="W25" s="24">
        <v>66.0</v>
      </c>
      <c r="X25" s="24">
        <v>67.0</v>
      </c>
      <c r="Y25" s="24">
        <v>68.0</v>
      </c>
      <c r="Z25" s="24">
        <v>69.0</v>
      </c>
      <c r="AA25" s="24">
        <v>70.0</v>
      </c>
      <c r="AB25" s="24">
        <v>71.0</v>
      </c>
      <c r="AC25" s="24">
        <v>72.0</v>
      </c>
      <c r="AD25" s="24">
        <v>73.0</v>
      </c>
      <c r="AE25" s="24">
        <v>74.0</v>
      </c>
      <c r="AF25" s="24">
        <v>75.0</v>
      </c>
      <c r="AG25" s="24">
        <v>76.0</v>
      </c>
      <c r="AH25" s="24">
        <v>77.0</v>
      </c>
      <c r="AI25" s="24">
        <v>78.0</v>
      </c>
      <c r="AJ25" s="24">
        <v>79.0</v>
      </c>
      <c r="AK25" s="24">
        <v>80.0</v>
      </c>
      <c r="AL25" s="24">
        <v>81.0</v>
      </c>
      <c r="AM25" s="24">
        <v>82.0</v>
      </c>
      <c r="AN25" s="24">
        <v>83.0</v>
      </c>
      <c r="AO25" s="24">
        <v>84.0</v>
      </c>
      <c r="AP25" s="24">
        <v>85.0</v>
      </c>
      <c r="AQ25" s="24">
        <v>86.0</v>
      </c>
      <c r="AR25" s="24">
        <v>87.0</v>
      </c>
      <c r="AS25" s="24">
        <v>88.0</v>
      </c>
      <c r="AT25" s="24">
        <v>89.0</v>
      </c>
      <c r="AU25" s="24">
        <v>90.0</v>
      </c>
      <c r="AV25" s="24">
        <v>91.0</v>
      </c>
      <c r="AW25" s="24">
        <v>92.0</v>
      </c>
    </row>
    <row r="26" ht="15.75" customHeight="1">
      <c r="A26" s="24">
        <v>32.0</v>
      </c>
      <c r="B26" s="2" t="str">
        <f>VLOOKUP(A26,TEAMS!$A$2:$B$43,2,0)</f>
        <v>Ritz Halpin Crew and Cue</v>
      </c>
      <c r="C26" s="25">
        <f t="shared" si="1"/>
        <v>163.4282</v>
      </c>
      <c r="D26" s="24">
        <f t="shared" si="2"/>
        <v>16</v>
      </c>
      <c r="F26" s="12"/>
      <c r="G26" s="19" t="s">
        <v>59</v>
      </c>
      <c r="H26" s="19">
        <v>1.0</v>
      </c>
      <c r="I26" s="19">
        <v>2.0</v>
      </c>
      <c r="J26" s="19">
        <v>3.0</v>
      </c>
      <c r="K26" s="19">
        <v>4.0</v>
      </c>
      <c r="L26" s="19">
        <v>5.0</v>
      </c>
      <c r="M26" s="19">
        <v>6.0</v>
      </c>
      <c r="N26" s="19">
        <v>7.0</v>
      </c>
      <c r="O26" s="19">
        <v>8.0</v>
      </c>
      <c r="P26" s="19">
        <v>9.0</v>
      </c>
      <c r="Q26" s="19">
        <v>10.0</v>
      </c>
      <c r="R26" s="19">
        <v>11.0</v>
      </c>
      <c r="S26" s="19">
        <v>12.0</v>
      </c>
      <c r="T26" s="19">
        <v>13.0</v>
      </c>
      <c r="U26" s="19">
        <v>14.0</v>
      </c>
      <c r="V26" s="19">
        <v>15.0</v>
      </c>
      <c r="W26" s="19">
        <v>16.0</v>
      </c>
      <c r="X26" s="19">
        <v>17.0</v>
      </c>
      <c r="Y26" s="19">
        <v>18.0</v>
      </c>
      <c r="Z26" s="19">
        <v>19.0</v>
      </c>
      <c r="AA26" s="19">
        <v>20.0</v>
      </c>
      <c r="AB26" s="19">
        <v>21.0</v>
      </c>
      <c r="AC26" s="19">
        <v>22.0</v>
      </c>
      <c r="AD26" s="19">
        <v>23.0</v>
      </c>
      <c r="AE26" s="19">
        <v>24.0</v>
      </c>
      <c r="AF26" s="19">
        <v>25.0</v>
      </c>
      <c r="AG26" s="19">
        <v>26.0</v>
      </c>
      <c r="AH26" s="19">
        <v>27.0</v>
      </c>
      <c r="AI26" s="19">
        <v>28.0</v>
      </c>
      <c r="AJ26" s="19">
        <v>29.0</v>
      </c>
      <c r="AK26" s="19">
        <v>30.0</v>
      </c>
      <c r="AL26" s="19">
        <v>31.0</v>
      </c>
      <c r="AM26" s="19">
        <v>32.0</v>
      </c>
      <c r="AN26" s="19">
        <v>33.0</v>
      </c>
      <c r="AO26" s="19">
        <v>34.0</v>
      </c>
      <c r="AP26" s="19">
        <v>35.0</v>
      </c>
      <c r="AQ26" s="19">
        <v>36.0</v>
      </c>
      <c r="AR26" s="19">
        <v>37.0</v>
      </c>
      <c r="AS26" s="19">
        <v>38.0</v>
      </c>
      <c r="AT26" s="19">
        <v>39.0</v>
      </c>
      <c r="AU26" s="19">
        <v>40.0</v>
      </c>
      <c r="AV26" s="19">
        <v>41.0</v>
      </c>
      <c r="AW26" s="19">
        <v>42.0</v>
      </c>
    </row>
    <row r="27" ht="15.75" customHeight="1">
      <c r="A27" s="24">
        <v>33.0</v>
      </c>
      <c r="B27" s="2" t="str">
        <f>VLOOKUP(A27,TEAMS!$A$2:$B$43,2,0)</f>
        <v>Smokin Butts &amp; Rubbin Racks</v>
      </c>
      <c r="C27" s="25">
        <f t="shared" si="1"/>
        <v>162.8568</v>
      </c>
      <c r="D27" s="24">
        <f t="shared" si="2"/>
        <v>17</v>
      </c>
      <c r="F27" s="12"/>
      <c r="G27" s="27">
        <v>1.0</v>
      </c>
      <c r="H27" s="28">
        <v>5.0</v>
      </c>
      <c r="I27" s="28">
        <v>9.0</v>
      </c>
      <c r="J27" s="28">
        <v>8.0</v>
      </c>
      <c r="K27" s="28">
        <v>7.0</v>
      </c>
      <c r="L27" s="28">
        <v>9.0</v>
      </c>
      <c r="M27" s="28">
        <v>5.0</v>
      </c>
      <c r="N27" s="28">
        <v>8.0</v>
      </c>
      <c r="O27" s="28">
        <v>9.0</v>
      </c>
      <c r="P27" s="28" t="s">
        <v>66</v>
      </c>
      <c r="Q27" s="28" t="s">
        <v>66</v>
      </c>
      <c r="R27" s="28">
        <v>9.0</v>
      </c>
      <c r="S27" s="28">
        <v>9.0</v>
      </c>
      <c r="T27" s="28">
        <v>9.0</v>
      </c>
      <c r="U27" s="28">
        <v>9.0</v>
      </c>
      <c r="V27" s="28">
        <v>9.0</v>
      </c>
      <c r="W27" s="28">
        <v>7.0</v>
      </c>
      <c r="X27" s="28">
        <v>9.0</v>
      </c>
      <c r="Y27" s="28">
        <v>8.0</v>
      </c>
      <c r="Z27" s="28">
        <v>7.0</v>
      </c>
      <c r="AA27" s="28">
        <v>8.0</v>
      </c>
      <c r="AB27" s="28">
        <v>8.0</v>
      </c>
      <c r="AC27" s="28">
        <v>7.0</v>
      </c>
      <c r="AD27" s="28">
        <v>7.0</v>
      </c>
      <c r="AE27" s="28">
        <v>7.0</v>
      </c>
      <c r="AF27" s="28">
        <v>9.0</v>
      </c>
      <c r="AG27" s="28">
        <v>8.0</v>
      </c>
      <c r="AH27" s="28">
        <v>8.0</v>
      </c>
      <c r="AI27" s="28">
        <v>8.0</v>
      </c>
      <c r="AJ27" s="28">
        <v>8.0</v>
      </c>
      <c r="AK27" s="28">
        <v>9.0</v>
      </c>
      <c r="AL27" s="28">
        <v>8.0</v>
      </c>
      <c r="AM27" s="28">
        <v>9.0</v>
      </c>
      <c r="AN27" s="28">
        <v>9.0</v>
      </c>
      <c r="AO27" s="28">
        <v>8.0</v>
      </c>
      <c r="AP27" s="28">
        <v>8.0</v>
      </c>
      <c r="AQ27" s="28">
        <v>8.0</v>
      </c>
      <c r="AR27" s="28">
        <v>8.0</v>
      </c>
      <c r="AS27" s="28">
        <v>9.0</v>
      </c>
      <c r="AT27" s="28">
        <v>8.0</v>
      </c>
      <c r="AU27" s="28" t="s">
        <v>66</v>
      </c>
      <c r="AV27" s="28">
        <v>9.0</v>
      </c>
      <c r="AW27" s="28">
        <v>6.0</v>
      </c>
    </row>
    <row r="28" ht="15.75" customHeight="1">
      <c r="A28" s="24">
        <v>41.0</v>
      </c>
      <c r="B28" s="2" t="str">
        <f>VLOOKUP(A28,TEAMS!$A$2:$B$43,2,0)</f>
        <v>2 sauced 2 smoke</v>
      </c>
      <c r="C28" s="25">
        <f t="shared" si="1"/>
        <v>161.7142</v>
      </c>
      <c r="D28" s="24">
        <f t="shared" si="2"/>
        <v>18</v>
      </c>
      <c r="F28" s="12"/>
      <c r="G28" s="27">
        <v>2.0</v>
      </c>
      <c r="H28" s="28">
        <v>4.0</v>
      </c>
      <c r="I28" s="28">
        <v>5.0</v>
      </c>
      <c r="J28" s="28">
        <v>6.0</v>
      </c>
      <c r="K28" s="28">
        <v>6.0</v>
      </c>
      <c r="L28" s="28">
        <v>6.0</v>
      </c>
      <c r="M28" s="28">
        <v>7.0</v>
      </c>
      <c r="N28" s="28">
        <v>9.0</v>
      </c>
      <c r="O28" s="28">
        <v>9.0</v>
      </c>
      <c r="P28" s="28" t="s">
        <v>66</v>
      </c>
      <c r="Q28" s="28" t="s">
        <v>66</v>
      </c>
      <c r="R28" s="28">
        <v>8.0</v>
      </c>
      <c r="S28" s="28">
        <v>9.0</v>
      </c>
      <c r="T28" s="28">
        <v>8.0</v>
      </c>
      <c r="U28" s="28">
        <v>8.0</v>
      </c>
      <c r="V28" s="28">
        <v>8.0</v>
      </c>
      <c r="W28" s="28">
        <v>7.0</v>
      </c>
      <c r="X28" s="28">
        <v>8.0</v>
      </c>
      <c r="Y28" s="28">
        <v>9.0</v>
      </c>
      <c r="Z28" s="28">
        <v>6.0</v>
      </c>
      <c r="AA28" s="28">
        <v>8.0</v>
      </c>
      <c r="AB28" s="28">
        <v>7.0</v>
      </c>
      <c r="AC28" s="28">
        <v>7.0</v>
      </c>
      <c r="AD28" s="28">
        <v>9.0</v>
      </c>
      <c r="AE28" s="28">
        <v>8.0</v>
      </c>
      <c r="AF28" s="28">
        <v>9.0</v>
      </c>
      <c r="AG28" s="28">
        <v>9.0</v>
      </c>
      <c r="AH28" s="28">
        <v>8.0</v>
      </c>
      <c r="AI28" s="28">
        <v>8.0</v>
      </c>
      <c r="AJ28" s="28">
        <v>8.0</v>
      </c>
      <c r="AK28" s="28">
        <v>8.0</v>
      </c>
      <c r="AL28" s="28">
        <v>9.0</v>
      </c>
      <c r="AM28" s="28">
        <v>9.0</v>
      </c>
      <c r="AN28" s="28">
        <v>7.0</v>
      </c>
      <c r="AO28" s="28">
        <v>8.0</v>
      </c>
      <c r="AP28" s="28">
        <v>9.0</v>
      </c>
      <c r="AQ28" s="28">
        <v>7.0</v>
      </c>
      <c r="AR28" s="28">
        <v>8.0</v>
      </c>
      <c r="AS28" s="28">
        <v>9.0</v>
      </c>
      <c r="AT28" s="28">
        <v>8.0</v>
      </c>
      <c r="AU28" s="28" t="s">
        <v>66</v>
      </c>
      <c r="AV28" s="28">
        <v>7.0</v>
      </c>
      <c r="AW28" s="28">
        <v>7.0</v>
      </c>
    </row>
    <row r="29" ht="15.75" customHeight="1">
      <c r="A29" s="24">
        <v>15.0</v>
      </c>
      <c r="B29" s="2" t="str">
        <f>VLOOKUP(A29,TEAMS!$A$2:$B$43,2,0)</f>
        <v>Smoking Stags</v>
      </c>
      <c r="C29" s="25">
        <f t="shared" si="1"/>
        <v>161.1428</v>
      </c>
      <c r="D29" s="24">
        <f t="shared" si="2"/>
        <v>19</v>
      </c>
      <c r="F29" s="12"/>
      <c r="G29" s="27">
        <v>3.0</v>
      </c>
      <c r="H29" s="28">
        <v>6.0</v>
      </c>
      <c r="I29" s="28">
        <v>8.0</v>
      </c>
      <c r="J29" s="28">
        <v>8.0</v>
      </c>
      <c r="K29" s="28">
        <v>8.0</v>
      </c>
      <c r="L29" s="28">
        <v>7.0</v>
      </c>
      <c r="M29" s="28">
        <v>6.0</v>
      </c>
      <c r="N29" s="28">
        <v>9.0</v>
      </c>
      <c r="O29" s="28">
        <v>9.0</v>
      </c>
      <c r="P29" s="28">
        <v>9.0</v>
      </c>
      <c r="Q29" s="28" t="s">
        <v>66</v>
      </c>
      <c r="R29" s="28">
        <v>8.0</v>
      </c>
      <c r="S29" s="28">
        <v>9.0</v>
      </c>
      <c r="T29" s="28">
        <v>7.0</v>
      </c>
      <c r="U29" s="28">
        <v>7.0</v>
      </c>
      <c r="V29" s="28">
        <v>8.0</v>
      </c>
      <c r="W29" s="28">
        <v>7.0</v>
      </c>
      <c r="X29" s="28">
        <v>8.0</v>
      </c>
      <c r="Y29" s="28">
        <v>8.0</v>
      </c>
      <c r="Z29" s="28">
        <v>7.0</v>
      </c>
      <c r="AA29" s="28">
        <v>8.0</v>
      </c>
      <c r="AB29" s="28">
        <v>9.0</v>
      </c>
      <c r="AC29" s="28">
        <v>8.0</v>
      </c>
      <c r="AD29" s="28">
        <v>8.0</v>
      </c>
      <c r="AE29" s="28">
        <v>9.0</v>
      </c>
      <c r="AF29" s="28">
        <v>9.0</v>
      </c>
      <c r="AG29" s="28">
        <v>8.0</v>
      </c>
      <c r="AH29" s="28">
        <v>7.0</v>
      </c>
      <c r="AI29" s="28">
        <v>7.0</v>
      </c>
      <c r="AJ29" s="28">
        <v>8.0</v>
      </c>
      <c r="AK29" s="28">
        <v>9.0</v>
      </c>
      <c r="AL29" s="28">
        <v>9.0</v>
      </c>
      <c r="AM29" s="28">
        <v>8.0</v>
      </c>
      <c r="AN29" s="28">
        <v>8.0</v>
      </c>
      <c r="AO29" s="28">
        <v>7.0</v>
      </c>
      <c r="AP29" s="28">
        <v>7.0</v>
      </c>
      <c r="AQ29" s="28">
        <v>7.0</v>
      </c>
      <c r="AR29" s="28">
        <v>9.0</v>
      </c>
      <c r="AS29" s="28">
        <v>9.0</v>
      </c>
      <c r="AT29" s="28">
        <v>9.0</v>
      </c>
      <c r="AU29" s="28" t="s">
        <v>66</v>
      </c>
      <c r="AV29" s="28">
        <v>9.0</v>
      </c>
      <c r="AW29" s="28">
        <v>9.0</v>
      </c>
    </row>
    <row r="30" ht="15.75" customHeight="1">
      <c r="A30" s="24">
        <v>26.0</v>
      </c>
      <c r="B30" s="2" t="str">
        <f>VLOOKUP(A30,TEAMS!$A$2:$B$43,2,0)</f>
        <v>Cousins’ BBQ</v>
      </c>
      <c r="C30" s="25">
        <f t="shared" si="1"/>
        <v>161.1428</v>
      </c>
      <c r="D30" s="24">
        <f t="shared" si="2"/>
        <v>19</v>
      </c>
      <c r="F30" s="12"/>
      <c r="G30" s="27">
        <v>4.0</v>
      </c>
      <c r="H30" s="28">
        <v>7.0</v>
      </c>
      <c r="I30" s="28">
        <v>8.0</v>
      </c>
      <c r="J30" s="28">
        <v>7.0</v>
      </c>
      <c r="K30" s="28">
        <v>7.0</v>
      </c>
      <c r="L30" s="28">
        <v>8.0</v>
      </c>
      <c r="M30" s="28">
        <v>7.0</v>
      </c>
      <c r="N30" s="28">
        <v>8.0</v>
      </c>
      <c r="O30" s="28">
        <v>9.0</v>
      </c>
      <c r="P30" s="28">
        <v>7.0</v>
      </c>
      <c r="Q30" s="28" t="s">
        <v>66</v>
      </c>
      <c r="R30" s="28">
        <v>7.0</v>
      </c>
      <c r="S30" s="28">
        <v>9.0</v>
      </c>
      <c r="T30" s="28">
        <v>9.0</v>
      </c>
      <c r="U30" s="28">
        <v>7.0</v>
      </c>
      <c r="V30" s="28">
        <v>7.0</v>
      </c>
      <c r="W30" s="28">
        <v>6.0</v>
      </c>
      <c r="X30" s="28">
        <v>7.0</v>
      </c>
      <c r="Y30" s="28">
        <v>7.0</v>
      </c>
      <c r="Z30" s="28">
        <v>8.0</v>
      </c>
      <c r="AA30" s="28">
        <v>9.0</v>
      </c>
      <c r="AB30" s="28">
        <v>9.0</v>
      </c>
      <c r="AC30" s="28">
        <v>6.0</v>
      </c>
      <c r="AD30" s="28">
        <v>7.0</v>
      </c>
      <c r="AE30" s="28">
        <v>8.0</v>
      </c>
      <c r="AF30" s="28">
        <v>9.0</v>
      </c>
      <c r="AG30" s="28">
        <v>8.0</v>
      </c>
      <c r="AH30" s="28">
        <v>9.0</v>
      </c>
      <c r="AI30" s="28">
        <v>8.0</v>
      </c>
      <c r="AJ30" s="28">
        <v>8.0</v>
      </c>
      <c r="AK30" s="28">
        <v>9.0</v>
      </c>
      <c r="AL30" s="28">
        <v>9.0</v>
      </c>
      <c r="AM30" s="28">
        <v>9.0</v>
      </c>
      <c r="AN30" s="28">
        <v>8.0</v>
      </c>
      <c r="AO30" s="28">
        <v>8.0</v>
      </c>
      <c r="AP30" s="28">
        <v>7.0</v>
      </c>
      <c r="AQ30" s="28">
        <v>7.0</v>
      </c>
      <c r="AR30" s="28">
        <v>7.0</v>
      </c>
      <c r="AS30" s="28">
        <v>8.0</v>
      </c>
      <c r="AT30" s="28">
        <v>9.0</v>
      </c>
      <c r="AU30" s="28" t="s">
        <v>66</v>
      </c>
      <c r="AV30" s="28">
        <v>8.0</v>
      </c>
      <c r="AW30" s="28">
        <v>7.0</v>
      </c>
    </row>
    <row r="31" ht="15.75" customHeight="1">
      <c r="A31" s="24">
        <v>20.0</v>
      </c>
      <c r="B31" s="2" t="str">
        <f>VLOOKUP(A31,TEAMS!$A$2:$B$43,2,0)</f>
        <v>Ming St Meats</v>
      </c>
      <c r="C31" s="25">
        <f t="shared" si="1"/>
        <v>160.5712</v>
      </c>
      <c r="D31" s="24">
        <f t="shared" si="2"/>
        <v>21</v>
      </c>
      <c r="F31" s="12"/>
      <c r="G31" s="27">
        <v>5.0</v>
      </c>
      <c r="H31" s="28">
        <v>6.0</v>
      </c>
      <c r="I31" s="28">
        <v>8.0</v>
      </c>
      <c r="J31" s="28">
        <v>9.0</v>
      </c>
      <c r="K31" s="28">
        <v>9.0</v>
      </c>
      <c r="L31" s="28">
        <v>7.0</v>
      </c>
      <c r="M31" s="28">
        <v>9.0</v>
      </c>
      <c r="N31" s="28">
        <v>8.0</v>
      </c>
      <c r="O31" s="28">
        <v>8.0</v>
      </c>
      <c r="P31" s="28" t="s">
        <v>66</v>
      </c>
      <c r="Q31" s="28" t="s">
        <v>66</v>
      </c>
      <c r="R31" s="28">
        <v>9.0</v>
      </c>
      <c r="S31" s="28">
        <v>9.0</v>
      </c>
      <c r="T31" s="28">
        <v>7.0</v>
      </c>
      <c r="U31" s="28">
        <v>7.0</v>
      </c>
      <c r="V31" s="28">
        <v>7.0</v>
      </c>
      <c r="W31" s="28">
        <v>7.0</v>
      </c>
      <c r="X31" s="28">
        <v>8.0</v>
      </c>
      <c r="Y31" s="28">
        <v>7.0</v>
      </c>
      <c r="Z31" s="28">
        <v>9.0</v>
      </c>
      <c r="AA31" s="28">
        <v>8.0</v>
      </c>
      <c r="AB31" s="28">
        <v>8.0</v>
      </c>
      <c r="AC31" s="28">
        <v>9.0</v>
      </c>
      <c r="AD31" s="28">
        <v>9.0</v>
      </c>
      <c r="AE31" s="28">
        <v>6.0</v>
      </c>
      <c r="AF31" s="28">
        <v>9.0</v>
      </c>
      <c r="AG31" s="28">
        <v>8.0</v>
      </c>
      <c r="AH31" s="28">
        <v>7.0</v>
      </c>
      <c r="AI31" s="28">
        <v>6.0</v>
      </c>
      <c r="AJ31" s="28">
        <v>6.0</v>
      </c>
      <c r="AK31" s="28">
        <v>7.0</v>
      </c>
      <c r="AL31" s="28">
        <v>8.0</v>
      </c>
      <c r="AM31" s="28">
        <v>8.0</v>
      </c>
      <c r="AN31" s="28">
        <v>9.0</v>
      </c>
      <c r="AO31" s="28">
        <v>8.0</v>
      </c>
      <c r="AP31" s="28">
        <v>8.0</v>
      </c>
      <c r="AQ31" s="28">
        <v>8.0</v>
      </c>
      <c r="AR31" s="28">
        <v>8.0</v>
      </c>
      <c r="AS31" s="28">
        <v>9.0</v>
      </c>
      <c r="AT31" s="28">
        <v>9.0</v>
      </c>
      <c r="AU31" s="28" t="s">
        <v>66</v>
      </c>
      <c r="AV31" s="28">
        <v>6.0</v>
      </c>
      <c r="AW31" s="28">
        <v>6.0</v>
      </c>
    </row>
    <row r="32" ht="15.75" customHeight="1">
      <c r="A32" s="24">
        <v>3.0</v>
      </c>
      <c r="B32" s="2" t="str">
        <f>VLOOKUP(A32,TEAMS!$A$2:$B$43,2,0)</f>
        <v>Notorius P.I.G.</v>
      </c>
      <c r="C32" s="25">
        <f t="shared" si="1"/>
        <v>160.5712</v>
      </c>
      <c r="D32" s="24">
        <f t="shared" si="2"/>
        <v>21</v>
      </c>
      <c r="F32" s="12"/>
      <c r="G32" s="27">
        <v>6.0</v>
      </c>
      <c r="H32" s="28">
        <v>5.0</v>
      </c>
      <c r="I32" s="28">
        <v>9.0</v>
      </c>
      <c r="J32" s="28">
        <v>9.0</v>
      </c>
      <c r="K32" s="28">
        <v>9.0</v>
      </c>
      <c r="L32" s="28">
        <v>9.0</v>
      </c>
      <c r="M32" s="28">
        <v>8.0</v>
      </c>
      <c r="N32" s="28">
        <v>6.0</v>
      </c>
      <c r="O32" s="28">
        <v>9.0</v>
      </c>
      <c r="P32" s="28">
        <v>8.0</v>
      </c>
      <c r="Q32" s="28" t="s">
        <v>66</v>
      </c>
      <c r="R32" s="28">
        <v>8.0</v>
      </c>
      <c r="S32" s="28">
        <v>9.0</v>
      </c>
      <c r="T32" s="28">
        <v>9.0</v>
      </c>
      <c r="U32" s="28">
        <v>9.0</v>
      </c>
      <c r="V32" s="28">
        <v>8.0</v>
      </c>
      <c r="W32" s="28">
        <v>7.0</v>
      </c>
      <c r="X32" s="28">
        <v>7.0</v>
      </c>
      <c r="Y32" s="28">
        <v>7.0</v>
      </c>
      <c r="Z32" s="28">
        <v>8.0</v>
      </c>
      <c r="AA32" s="28">
        <v>9.0</v>
      </c>
      <c r="AB32" s="28">
        <v>8.0</v>
      </c>
      <c r="AC32" s="28">
        <v>8.0</v>
      </c>
      <c r="AD32" s="28">
        <v>9.0</v>
      </c>
      <c r="AE32" s="28">
        <v>8.0</v>
      </c>
      <c r="AF32" s="28">
        <v>7.0</v>
      </c>
      <c r="AG32" s="28">
        <v>6.0</v>
      </c>
      <c r="AH32" s="28">
        <v>8.0</v>
      </c>
      <c r="AI32" s="28">
        <v>6.0</v>
      </c>
      <c r="AJ32" s="28">
        <v>7.0</v>
      </c>
      <c r="AK32" s="28">
        <v>7.0</v>
      </c>
      <c r="AL32" s="28">
        <v>8.0</v>
      </c>
      <c r="AM32" s="28">
        <v>8.0</v>
      </c>
      <c r="AN32" s="28">
        <v>9.0</v>
      </c>
      <c r="AO32" s="28">
        <v>8.0</v>
      </c>
      <c r="AP32" s="28">
        <v>6.0</v>
      </c>
      <c r="AQ32" s="28">
        <v>8.0</v>
      </c>
      <c r="AR32" s="28">
        <v>8.0</v>
      </c>
      <c r="AS32" s="28">
        <v>8.0</v>
      </c>
      <c r="AT32" s="28">
        <v>9.0</v>
      </c>
      <c r="AU32" s="28" t="s">
        <v>66</v>
      </c>
      <c r="AV32" s="28">
        <v>8.0</v>
      </c>
      <c r="AW32" s="28">
        <v>7.0</v>
      </c>
    </row>
    <row r="33" ht="15.75" customHeight="1">
      <c r="A33" s="24">
        <v>2.0</v>
      </c>
      <c r="B33" s="2" t="str">
        <f>VLOOKUP(A33,TEAMS!$A$2:$B$43,2,0)</f>
        <v>Arno Meats</v>
      </c>
      <c r="C33" s="25">
        <f t="shared" si="1"/>
        <v>160.571</v>
      </c>
      <c r="D33" s="24">
        <f t="shared" si="2"/>
        <v>23</v>
      </c>
      <c r="F33" s="1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ht="15.75" customHeight="1">
      <c r="A34" s="24">
        <v>24.0</v>
      </c>
      <c r="B34" s="2" t="str">
        <f>VLOOKUP(A34,TEAMS!$A$2:$B$43,2,0)</f>
        <v>Satriale's</v>
      </c>
      <c r="C34" s="25">
        <f t="shared" si="1"/>
        <v>160</v>
      </c>
      <c r="D34" s="24">
        <f t="shared" si="2"/>
        <v>24</v>
      </c>
      <c r="F34" s="12"/>
      <c r="G34" s="29" t="s">
        <v>71</v>
      </c>
      <c r="H34" s="2">
        <f t="shared" ref="H34:AW34" si="6">MIN(H27:H32)</f>
        <v>4</v>
      </c>
      <c r="I34" s="2">
        <f t="shared" si="6"/>
        <v>5</v>
      </c>
      <c r="J34" s="2">
        <f t="shared" si="6"/>
        <v>6</v>
      </c>
      <c r="K34" s="2">
        <f t="shared" si="6"/>
        <v>6</v>
      </c>
      <c r="L34" s="2">
        <f t="shared" si="6"/>
        <v>6</v>
      </c>
      <c r="M34" s="2">
        <f t="shared" si="6"/>
        <v>5</v>
      </c>
      <c r="N34" s="2">
        <f t="shared" si="6"/>
        <v>6</v>
      </c>
      <c r="O34" s="2">
        <f t="shared" si="6"/>
        <v>8</v>
      </c>
      <c r="P34" s="2">
        <f t="shared" si="6"/>
        <v>7</v>
      </c>
      <c r="Q34" s="2">
        <f t="shared" si="6"/>
        <v>0</v>
      </c>
      <c r="R34" s="2">
        <f t="shared" si="6"/>
        <v>7</v>
      </c>
      <c r="S34" s="2">
        <f t="shared" si="6"/>
        <v>9</v>
      </c>
      <c r="T34" s="2">
        <f t="shared" si="6"/>
        <v>7</v>
      </c>
      <c r="U34" s="2">
        <f t="shared" si="6"/>
        <v>7</v>
      </c>
      <c r="V34" s="2">
        <f t="shared" si="6"/>
        <v>7</v>
      </c>
      <c r="W34" s="2">
        <f t="shared" si="6"/>
        <v>6</v>
      </c>
      <c r="X34" s="2">
        <f t="shared" si="6"/>
        <v>7</v>
      </c>
      <c r="Y34" s="2">
        <f t="shared" si="6"/>
        <v>7</v>
      </c>
      <c r="Z34" s="2">
        <f t="shared" si="6"/>
        <v>6</v>
      </c>
      <c r="AA34" s="2">
        <f t="shared" si="6"/>
        <v>8</v>
      </c>
      <c r="AB34" s="2">
        <f t="shared" si="6"/>
        <v>7</v>
      </c>
      <c r="AC34" s="2">
        <f t="shared" si="6"/>
        <v>6</v>
      </c>
      <c r="AD34" s="2">
        <f t="shared" si="6"/>
        <v>7</v>
      </c>
      <c r="AE34" s="2">
        <f t="shared" si="6"/>
        <v>6</v>
      </c>
      <c r="AF34" s="2">
        <f t="shared" si="6"/>
        <v>7</v>
      </c>
      <c r="AG34" s="2">
        <f t="shared" si="6"/>
        <v>6</v>
      </c>
      <c r="AH34" s="2">
        <f t="shared" si="6"/>
        <v>7</v>
      </c>
      <c r="AI34" s="2">
        <f t="shared" si="6"/>
        <v>6</v>
      </c>
      <c r="AJ34" s="2">
        <f t="shared" si="6"/>
        <v>6</v>
      </c>
      <c r="AK34" s="2">
        <f t="shared" si="6"/>
        <v>7</v>
      </c>
      <c r="AL34" s="2">
        <f t="shared" si="6"/>
        <v>8</v>
      </c>
      <c r="AM34" s="2">
        <f t="shared" si="6"/>
        <v>8</v>
      </c>
      <c r="AN34" s="2">
        <f t="shared" si="6"/>
        <v>7</v>
      </c>
      <c r="AO34" s="2">
        <f t="shared" si="6"/>
        <v>7</v>
      </c>
      <c r="AP34" s="2">
        <f t="shared" si="6"/>
        <v>6</v>
      </c>
      <c r="AQ34" s="2">
        <f t="shared" si="6"/>
        <v>7</v>
      </c>
      <c r="AR34" s="2">
        <f t="shared" si="6"/>
        <v>7</v>
      </c>
      <c r="AS34" s="2">
        <f t="shared" si="6"/>
        <v>8</v>
      </c>
      <c r="AT34" s="2">
        <f t="shared" si="6"/>
        <v>8</v>
      </c>
      <c r="AU34" s="2">
        <f t="shared" si="6"/>
        <v>0</v>
      </c>
      <c r="AV34" s="2">
        <f t="shared" si="6"/>
        <v>6</v>
      </c>
      <c r="AW34" s="2">
        <f t="shared" si="6"/>
        <v>6</v>
      </c>
    </row>
    <row r="35" ht="15.75" customHeight="1">
      <c r="A35" s="24">
        <v>13.0</v>
      </c>
      <c r="B35" s="2" t="str">
        <f>VLOOKUP(A35,TEAMS!$A$2:$B$43,2,0)</f>
        <v>Seventh Rib Society</v>
      </c>
      <c r="C35" s="25">
        <f t="shared" si="1"/>
        <v>159.9998</v>
      </c>
      <c r="D35" s="24">
        <f t="shared" si="2"/>
        <v>25</v>
      </c>
      <c r="F35" s="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ht="15.75" customHeight="1">
      <c r="A36" s="24">
        <v>34.0</v>
      </c>
      <c r="B36" s="2" t="str">
        <f>VLOOKUP(A36,TEAMS!$A$2:$B$43,2,0)</f>
        <v>Silence of the Hams/Complete Legal</v>
      </c>
      <c r="C36" s="25">
        <f t="shared" si="1"/>
        <v>158.2856</v>
      </c>
      <c r="D36" s="24">
        <f t="shared" si="2"/>
        <v>26</v>
      </c>
      <c r="F36" s="12"/>
      <c r="G36" s="29" t="s">
        <v>72</v>
      </c>
      <c r="H36" s="2">
        <f t="shared" ref="H36:AW36" si="7">SUM(H27:H32)-H34</f>
        <v>29</v>
      </c>
      <c r="I36" s="2">
        <f t="shared" si="7"/>
        <v>42</v>
      </c>
      <c r="J36" s="2">
        <f t="shared" si="7"/>
        <v>41</v>
      </c>
      <c r="K36" s="2">
        <f t="shared" si="7"/>
        <v>40</v>
      </c>
      <c r="L36" s="2">
        <f t="shared" si="7"/>
        <v>40</v>
      </c>
      <c r="M36" s="2">
        <f t="shared" si="7"/>
        <v>37</v>
      </c>
      <c r="N36" s="2">
        <f t="shared" si="7"/>
        <v>42</v>
      </c>
      <c r="O36" s="2">
        <f t="shared" si="7"/>
        <v>45</v>
      </c>
      <c r="P36" s="2">
        <f t="shared" si="7"/>
        <v>17</v>
      </c>
      <c r="Q36" s="2">
        <f t="shared" si="7"/>
        <v>0</v>
      </c>
      <c r="R36" s="2">
        <f t="shared" si="7"/>
        <v>42</v>
      </c>
      <c r="S36" s="2">
        <f t="shared" si="7"/>
        <v>45</v>
      </c>
      <c r="T36" s="2">
        <f t="shared" si="7"/>
        <v>42</v>
      </c>
      <c r="U36" s="2">
        <f t="shared" si="7"/>
        <v>40</v>
      </c>
      <c r="V36" s="2">
        <f t="shared" si="7"/>
        <v>40</v>
      </c>
      <c r="W36" s="2">
        <f t="shared" si="7"/>
        <v>35</v>
      </c>
      <c r="X36" s="2">
        <f t="shared" si="7"/>
        <v>40</v>
      </c>
      <c r="Y36" s="2">
        <f t="shared" si="7"/>
        <v>39</v>
      </c>
      <c r="Z36" s="2">
        <f t="shared" si="7"/>
        <v>39</v>
      </c>
      <c r="AA36" s="2">
        <f t="shared" si="7"/>
        <v>42</v>
      </c>
      <c r="AB36" s="2">
        <f t="shared" si="7"/>
        <v>42</v>
      </c>
      <c r="AC36" s="2">
        <f t="shared" si="7"/>
        <v>39</v>
      </c>
      <c r="AD36" s="2">
        <f t="shared" si="7"/>
        <v>42</v>
      </c>
      <c r="AE36" s="2">
        <f t="shared" si="7"/>
        <v>40</v>
      </c>
      <c r="AF36" s="2">
        <f t="shared" si="7"/>
        <v>45</v>
      </c>
      <c r="AG36" s="2">
        <f t="shared" si="7"/>
        <v>41</v>
      </c>
      <c r="AH36" s="2">
        <f t="shared" si="7"/>
        <v>40</v>
      </c>
      <c r="AI36" s="2">
        <f t="shared" si="7"/>
        <v>37</v>
      </c>
      <c r="AJ36" s="2">
        <f t="shared" si="7"/>
        <v>39</v>
      </c>
      <c r="AK36" s="2">
        <f t="shared" si="7"/>
        <v>42</v>
      </c>
      <c r="AL36" s="2">
        <f t="shared" si="7"/>
        <v>43</v>
      </c>
      <c r="AM36" s="2">
        <f t="shared" si="7"/>
        <v>43</v>
      </c>
      <c r="AN36" s="2">
        <f t="shared" si="7"/>
        <v>43</v>
      </c>
      <c r="AO36" s="2">
        <f t="shared" si="7"/>
        <v>40</v>
      </c>
      <c r="AP36" s="2">
        <f t="shared" si="7"/>
        <v>39</v>
      </c>
      <c r="AQ36" s="2">
        <f t="shared" si="7"/>
        <v>38</v>
      </c>
      <c r="AR36" s="2">
        <f t="shared" si="7"/>
        <v>41</v>
      </c>
      <c r="AS36" s="2">
        <f t="shared" si="7"/>
        <v>44</v>
      </c>
      <c r="AT36" s="2">
        <f t="shared" si="7"/>
        <v>44</v>
      </c>
      <c r="AU36" s="2">
        <f t="shared" si="7"/>
        <v>0</v>
      </c>
      <c r="AV36" s="2">
        <f t="shared" si="7"/>
        <v>41</v>
      </c>
      <c r="AW36" s="2">
        <f t="shared" si="7"/>
        <v>36</v>
      </c>
    </row>
    <row r="37" ht="15.75" customHeight="1">
      <c r="A37" s="24">
        <v>17.0</v>
      </c>
      <c r="B37" s="2" t="str">
        <f>VLOOKUP(A37,TEAMS!$A$2:$B$43,2,0)</f>
        <v>Wee Three Piggies</v>
      </c>
      <c r="C37" s="25">
        <f t="shared" si="1"/>
        <v>157.714</v>
      </c>
      <c r="D37" s="24">
        <f t="shared" si="2"/>
        <v>27</v>
      </c>
      <c r="F37" s="12"/>
      <c r="G37" s="29" t="s">
        <v>73</v>
      </c>
      <c r="H37" s="25">
        <f>H36*'Potential Scores &amp; Weighting'!$E$4</f>
        <v>33.1412</v>
      </c>
      <c r="I37" s="25">
        <f>I36*'Potential Scores &amp; Weighting'!$E$4</f>
        <v>47.9976</v>
      </c>
      <c r="J37" s="25">
        <f>J36*'Potential Scores &amp; Weighting'!$E$4</f>
        <v>46.8548</v>
      </c>
      <c r="K37" s="25">
        <f>K36*'Potential Scores &amp; Weighting'!$E$4</f>
        <v>45.712</v>
      </c>
      <c r="L37" s="25">
        <f>L36*'Potential Scores &amp; Weighting'!$E$4</f>
        <v>45.712</v>
      </c>
      <c r="M37" s="25">
        <f>M36*'Potential Scores &amp; Weighting'!$E$4</f>
        <v>42.2836</v>
      </c>
      <c r="N37" s="25">
        <f>N36*'Potential Scores &amp; Weighting'!$E$4</f>
        <v>47.9976</v>
      </c>
      <c r="O37" s="25">
        <f>O36*'Potential Scores &amp; Weighting'!$E$4</f>
        <v>51.426</v>
      </c>
      <c r="P37" s="25">
        <f>P36*'Potential Scores &amp; Weighting'!$E$4</f>
        <v>19.4276</v>
      </c>
      <c r="Q37" s="25">
        <f>Q36*'Potential Scores &amp; Weighting'!$E$4</f>
        <v>0</v>
      </c>
      <c r="R37" s="25">
        <f>R36*'Potential Scores &amp; Weighting'!$E$4</f>
        <v>47.9976</v>
      </c>
      <c r="S37" s="25">
        <f>S36*'Potential Scores &amp; Weighting'!$E$4</f>
        <v>51.426</v>
      </c>
      <c r="T37" s="25">
        <f>T36*'Potential Scores &amp; Weighting'!$E$4</f>
        <v>47.9976</v>
      </c>
      <c r="U37" s="25">
        <f>U36*'Potential Scores &amp; Weighting'!$E$4</f>
        <v>45.712</v>
      </c>
      <c r="V37" s="25">
        <f>V36*'Potential Scores &amp; Weighting'!$E$4</f>
        <v>45.712</v>
      </c>
      <c r="W37" s="25">
        <f>W36*'Potential Scores &amp; Weighting'!$E$4</f>
        <v>39.998</v>
      </c>
      <c r="X37" s="25">
        <f>X36*'Potential Scores &amp; Weighting'!$E$4</f>
        <v>45.712</v>
      </c>
      <c r="Y37" s="25">
        <f>Y36*'Potential Scores &amp; Weighting'!$E$4</f>
        <v>44.5692</v>
      </c>
      <c r="Z37" s="25">
        <f>Z36*'Potential Scores &amp; Weighting'!$E$4</f>
        <v>44.5692</v>
      </c>
      <c r="AA37" s="25">
        <f>AA36*'Potential Scores &amp; Weighting'!$E$4</f>
        <v>47.9976</v>
      </c>
      <c r="AB37" s="25">
        <f>AB36*'Potential Scores &amp; Weighting'!$E$4</f>
        <v>47.9976</v>
      </c>
      <c r="AC37" s="25">
        <f>AC36*'Potential Scores &amp; Weighting'!$E$4</f>
        <v>44.5692</v>
      </c>
      <c r="AD37" s="25">
        <f>AD36*'Potential Scores &amp; Weighting'!$E$4</f>
        <v>47.9976</v>
      </c>
      <c r="AE37" s="25">
        <f>AE36*'Potential Scores &amp; Weighting'!$E$4</f>
        <v>45.712</v>
      </c>
      <c r="AF37" s="25">
        <f>AF36*'Potential Scores &amp; Weighting'!$E$4</f>
        <v>51.426</v>
      </c>
      <c r="AG37" s="25">
        <f>AG36*'Potential Scores &amp; Weighting'!$E$4</f>
        <v>46.8548</v>
      </c>
      <c r="AH37" s="25">
        <f>AH36*'Potential Scores &amp; Weighting'!$E$4</f>
        <v>45.712</v>
      </c>
      <c r="AI37" s="25">
        <f>AI36*'Potential Scores &amp; Weighting'!$E$4</f>
        <v>42.2836</v>
      </c>
      <c r="AJ37" s="25">
        <f>AJ36*'Potential Scores &amp; Weighting'!$E$4</f>
        <v>44.5692</v>
      </c>
      <c r="AK37" s="25">
        <f>AK36*'Potential Scores &amp; Weighting'!$E$4</f>
        <v>47.9976</v>
      </c>
      <c r="AL37" s="25">
        <f>AL36*'Potential Scores &amp; Weighting'!$E$4</f>
        <v>49.1404</v>
      </c>
      <c r="AM37" s="25">
        <f>AM36*'Potential Scores &amp; Weighting'!$E$4</f>
        <v>49.1404</v>
      </c>
      <c r="AN37" s="25">
        <f>AN36*'Potential Scores &amp; Weighting'!$E$4</f>
        <v>49.1404</v>
      </c>
      <c r="AO37" s="25">
        <f>AO36*'Potential Scores &amp; Weighting'!$E$4</f>
        <v>45.712</v>
      </c>
      <c r="AP37" s="25">
        <f>AP36*'Potential Scores &amp; Weighting'!$E$4</f>
        <v>44.5692</v>
      </c>
      <c r="AQ37" s="25">
        <f>AQ36*'Potential Scores &amp; Weighting'!$E$4</f>
        <v>43.4264</v>
      </c>
      <c r="AR37" s="25">
        <f>AR36*'Potential Scores &amp; Weighting'!$E$4</f>
        <v>46.8548</v>
      </c>
      <c r="AS37" s="25">
        <f>AS36*'Potential Scores &amp; Weighting'!$E$4</f>
        <v>50.2832</v>
      </c>
      <c r="AT37" s="25">
        <f>AT36*'Potential Scores &amp; Weighting'!$E$4</f>
        <v>50.2832</v>
      </c>
      <c r="AU37" s="25">
        <f>AU36*'Potential Scores &amp; Weighting'!$E$4</f>
        <v>0</v>
      </c>
      <c r="AV37" s="25">
        <f>AV36*'Potential Scores &amp; Weighting'!$E$4</f>
        <v>46.8548</v>
      </c>
      <c r="AW37" s="25">
        <f>AW36*'Potential Scores &amp; Weighting'!$E$4</f>
        <v>41.1408</v>
      </c>
    </row>
    <row r="38" ht="15.75" customHeight="1">
      <c r="A38" s="24">
        <v>16.0</v>
      </c>
      <c r="B38" s="2" t="str">
        <f>VLOOKUP(A38,TEAMS!$A$2:$B$43,2,0)</f>
        <v>Q UP</v>
      </c>
      <c r="C38" s="25">
        <f t="shared" si="1"/>
        <v>156.0002</v>
      </c>
      <c r="D38" s="24">
        <f t="shared" si="2"/>
        <v>28</v>
      </c>
      <c r="F38" s="12"/>
      <c r="G38" s="29" t="s">
        <v>76</v>
      </c>
      <c r="H38" s="2">
        <f t="shared" ref="H38:AW38" si="8">_xlfn.RANK.EQ(H37,$H$37:$AW$37)</f>
        <v>39</v>
      </c>
      <c r="I38" s="2">
        <f t="shared" si="8"/>
        <v>9</v>
      </c>
      <c r="J38" s="2">
        <f t="shared" si="8"/>
        <v>17</v>
      </c>
      <c r="K38" s="2">
        <f t="shared" si="8"/>
        <v>21</v>
      </c>
      <c r="L38" s="2">
        <f t="shared" si="8"/>
        <v>21</v>
      </c>
      <c r="M38" s="2">
        <f t="shared" si="8"/>
        <v>35</v>
      </c>
      <c r="N38" s="2">
        <f t="shared" si="8"/>
        <v>9</v>
      </c>
      <c r="O38" s="2">
        <f t="shared" si="8"/>
        <v>1</v>
      </c>
      <c r="P38" s="2">
        <f t="shared" si="8"/>
        <v>40</v>
      </c>
      <c r="Q38" s="2">
        <f t="shared" si="8"/>
        <v>41</v>
      </c>
      <c r="R38" s="2">
        <f t="shared" si="8"/>
        <v>9</v>
      </c>
      <c r="S38" s="2">
        <f t="shared" si="8"/>
        <v>1</v>
      </c>
      <c r="T38" s="2">
        <f t="shared" si="8"/>
        <v>9</v>
      </c>
      <c r="U38" s="2">
        <f t="shared" si="8"/>
        <v>21</v>
      </c>
      <c r="V38" s="2">
        <f t="shared" si="8"/>
        <v>21</v>
      </c>
      <c r="W38" s="2">
        <f t="shared" si="8"/>
        <v>38</v>
      </c>
      <c r="X38" s="2">
        <f t="shared" si="8"/>
        <v>21</v>
      </c>
      <c r="Y38" s="2">
        <f t="shared" si="8"/>
        <v>29</v>
      </c>
      <c r="Z38" s="2">
        <f t="shared" si="8"/>
        <v>29</v>
      </c>
      <c r="AA38" s="2">
        <f t="shared" si="8"/>
        <v>9</v>
      </c>
      <c r="AB38" s="2">
        <f t="shared" si="8"/>
        <v>9</v>
      </c>
      <c r="AC38" s="2">
        <f t="shared" si="8"/>
        <v>29</v>
      </c>
      <c r="AD38" s="2">
        <f t="shared" si="8"/>
        <v>9</v>
      </c>
      <c r="AE38" s="2">
        <f t="shared" si="8"/>
        <v>21</v>
      </c>
      <c r="AF38" s="2">
        <f t="shared" si="8"/>
        <v>1</v>
      </c>
      <c r="AG38" s="2">
        <f t="shared" si="8"/>
        <v>17</v>
      </c>
      <c r="AH38" s="2">
        <f t="shared" si="8"/>
        <v>21</v>
      </c>
      <c r="AI38" s="2">
        <f t="shared" si="8"/>
        <v>35</v>
      </c>
      <c r="AJ38" s="2">
        <f t="shared" si="8"/>
        <v>29</v>
      </c>
      <c r="AK38" s="2">
        <f t="shared" si="8"/>
        <v>9</v>
      </c>
      <c r="AL38" s="2">
        <f t="shared" si="8"/>
        <v>6</v>
      </c>
      <c r="AM38" s="2">
        <f t="shared" si="8"/>
        <v>6</v>
      </c>
      <c r="AN38" s="2">
        <f t="shared" si="8"/>
        <v>6</v>
      </c>
      <c r="AO38" s="2">
        <f t="shared" si="8"/>
        <v>21</v>
      </c>
      <c r="AP38" s="2">
        <f t="shared" si="8"/>
        <v>29</v>
      </c>
      <c r="AQ38" s="2">
        <f t="shared" si="8"/>
        <v>34</v>
      </c>
      <c r="AR38" s="2">
        <f t="shared" si="8"/>
        <v>17</v>
      </c>
      <c r="AS38" s="2">
        <f t="shared" si="8"/>
        <v>4</v>
      </c>
      <c r="AT38" s="2">
        <f t="shared" si="8"/>
        <v>4</v>
      </c>
      <c r="AU38" s="2">
        <f t="shared" si="8"/>
        <v>41</v>
      </c>
      <c r="AV38" s="2">
        <f t="shared" si="8"/>
        <v>17</v>
      </c>
      <c r="AW38" s="2">
        <f t="shared" si="8"/>
        <v>37</v>
      </c>
    </row>
    <row r="39" ht="15.75" customHeight="1">
      <c r="A39" s="24">
        <v>5.0</v>
      </c>
      <c r="B39" s="2" t="str">
        <f>VLOOKUP(A39,TEAMS!$A$2:$B$43,2,0)</f>
        <v>On the Sauce</v>
      </c>
      <c r="C39" s="25">
        <f t="shared" si="1"/>
        <v>155.9998</v>
      </c>
      <c r="D39" s="24">
        <f t="shared" si="2"/>
        <v>29</v>
      </c>
      <c r="F39" s="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ht="15.75" customHeight="1">
      <c r="A40" s="24">
        <v>4.0</v>
      </c>
      <c r="B40" s="2" t="str">
        <f>VLOOKUP(A40,TEAMS!$A$2:$B$43,2,0)</f>
        <v>Grilluminati</v>
      </c>
      <c r="C40" s="25">
        <f t="shared" si="1"/>
        <v>155.9998</v>
      </c>
      <c r="D40" s="24">
        <f t="shared" si="2"/>
        <v>29</v>
      </c>
      <c r="F40" s="1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ht="15.75" customHeight="1">
      <c r="A41" s="24">
        <v>35.0</v>
      </c>
      <c r="B41" s="2" t="str">
        <f>VLOOKUP(A41,TEAMS!$A$2:$B$43,2,0)</f>
        <v>Thank You For Smoking</v>
      </c>
      <c r="C41" s="25">
        <f t="shared" si="1"/>
        <v>155.9998</v>
      </c>
      <c r="D41" s="24">
        <f t="shared" si="2"/>
        <v>31</v>
      </c>
      <c r="F41" s="17" t="s">
        <v>77</v>
      </c>
      <c r="G41" s="1" t="s">
        <v>2</v>
      </c>
      <c r="H41" s="27">
        <v>51.0</v>
      </c>
      <c r="I41" s="27">
        <v>52.0</v>
      </c>
      <c r="J41" s="27">
        <v>53.0</v>
      </c>
      <c r="K41" s="27">
        <v>54.0</v>
      </c>
      <c r="L41" s="27">
        <v>55.0</v>
      </c>
      <c r="M41" s="27">
        <v>56.0</v>
      </c>
      <c r="N41" s="27">
        <v>57.0</v>
      </c>
      <c r="O41" s="27">
        <v>58.0</v>
      </c>
      <c r="P41" s="27">
        <v>59.0</v>
      </c>
      <c r="Q41" s="27">
        <v>60.0</v>
      </c>
      <c r="R41" s="27">
        <v>61.0</v>
      </c>
      <c r="S41" s="27">
        <v>62.0</v>
      </c>
      <c r="T41" s="27">
        <v>63.0</v>
      </c>
      <c r="U41" s="27">
        <v>64.0</v>
      </c>
      <c r="V41" s="27">
        <v>65.0</v>
      </c>
      <c r="W41" s="27">
        <v>66.0</v>
      </c>
      <c r="X41" s="27">
        <v>67.0</v>
      </c>
      <c r="Y41" s="27">
        <v>68.0</v>
      </c>
      <c r="Z41" s="27">
        <v>69.0</v>
      </c>
      <c r="AA41" s="27">
        <v>70.0</v>
      </c>
      <c r="AB41" s="27">
        <v>71.0</v>
      </c>
      <c r="AC41" s="27">
        <v>72.0</v>
      </c>
      <c r="AD41" s="27">
        <v>73.0</v>
      </c>
      <c r="AE41" s="27">
        <v>74.0</v>
      </c>
      <c r="AF41" s="27">
        <v>75.0</v>
      </c>
      <c r="AG41" s="27">
        <v>76.0</v>
      </c>
      <c r="AH41" s="27">
        <v>77.0</v>
      </c>
      <c r="AI41" s="27">
        <v>78.0</v>
      </c>
      <c r="AJ41" s="27">
        <v>79.0</v>
      </c>
      <c r="AK41" s="27">
        <v>80.0</v>
      </c>
      <c r="AL41" s="27">
        <v>81.0</v>
      </c>
      <c r="AM41" s="27">
        <v>82.0</v>
      </c>
      <c r="AN41" s="27">
        <v>83.0</v>
      </c>
      <c r="AO41" s="27">
        <v>84.0</v>
      </c>
      <c r="AP41" s="27">
        <v>85.0</v>
      </c>
      <c r="AQ41" s="27">
        <v>86.0</v>
      </c>
      <c r="AR41" s="27">
        <v>87.0</v>
      </c>
      <c r="AS41" s="27">
        <v>88.0</v>
      </c>
      <c r="AT41" s="27">
        <v>89.0</v>
      </c>
      <c r="AU41" s="27">
        <v>90.0</v>
      </c>
      <c r="AV41" s="27">
        <v>91.0</v>
      </c>
      <c r="AW41" s="27">
        <v>92.0</v>
      </c>
    </row>
    <row r="42" ht="15.75" customHeight="1">
      <c r="A42" s="24">
        <v>29.0</v>
      </c>
      <c r="B42" s="2" t="str">
        <f>VLOOKUP(A42,TEAMS!$A$2:$B$43,2,0)</f>
        <v>Too Sauced to Pork</v>
      </c>
      <c r="C42" s="25">
        <f t="shared" si="1"/>
        <v>154.857</v>
      </c>
      <c r="D42" s="24">
        <f t="shared" si="2"/>
        <v>32</v>
      </c>
      <c r="F42" s="12"/>
      <c r="G42" s="19" t="s">
        <v>59</v>
      </c>
      <c r="H42" s="19">
        <v>1.0</v>
      </c>
      <c r="I42" s="19">
        <v>2.0</v>
      </c>
      <c r="J42" s="19">
        <v>3.0</v>
      </c>
      <c r="K42" s="19">
        <v>4.0</v>
      </c>
      <c r="L42" s="19">
        <v>5.0</v>
      </c>
      <c r="M42" s="19">
        <v>6.0</v>
      </c>
      <c r="N42" s="19">
        <v>7.0</v>
      </c>
      <c r="O42" s="19">
        <v>8.0</v>
      </c>
      <c r="P42" s="19">
        <v>9.0</v>
      </c>
      <c r="Q42" s="19">
        <v>10.0</v>
      </c>
      <c r="R42" s="19">
        <v>11.0</v>
      </c>
      <c r="S42" s="19">
        <v>12.0</v>
      </c>
      <c r="T42" s="19">
        <v>13.0</v>
      </c>
      <c r="U42" s="19">
        <v>14.0</v>
      </c>
      <c r="V42" s="19">
        <v>15.0</v>
      </c>
      <c r="W42" s="19">
        <v>16.0</v>
      </c>
      <c r="X42" s="19">
        <v>17.0</v>
      </c>
      <c r="Y42" s="19">
        <v>18.0</v>
      </c>
      <c r="Z42" s="19">
        <v>19.0</v>
      </c>
      <c r="AA42" s="19">
        <v>20.0</v>
      </c>
      <c r="AB42" s="19">
        <v>21.0</v>
      </c>
      <c r="AC42" s="19">
        <v>22.0</v>
      </c>
      <c r="AD42" s="19">
        <v>23.0</v>
      </c>
      <c r="AE42" s="19">
        <v>24.0</v>
      </c>
      <c r="AF42" s="19">
        <v>25.0</v>
      </c>
      <c r="AG42" s="19">
        <v>26.0</v>
      </c>
      <c r="AH42" s="19">
        <v>27.0</v>
      </c>
      <c r="AI42" s="19">
        <v>28.0</v>
      </c>
      <c r="AJ42" s="19">
        <v>29.0</v>
      </c>
      <c r="AK42" s="19">
        <v>30.0</v>
      </c>
      <c r="AL42" s="19">
        <v>31.0</v>
      </c>
      <c r="AM42" s="19">
        <v>32.0</v>
      </c>
      <c r="AN42" s="19">
        <v>33.0</v>
      </c>
      <c r="AO42" s="19">
        <v>34.0</v>
      </c>
      <c r="AP42" s="19">
        <v>35.0</v>
      </c>
      <c r="AQ42" s="19">
        <v>36.0</v>
      </c>
      <c r="AR42" s="19">
        <v>37.0</v>
      </c>
      <c r="AS42" s="19">
        <v>38.0</v>
      </c>
      <c r="AT42" s="19">
        <v>39.0</v>
      </c>
      <c r="AU42" s="19">
        <v>40.0</v>
      </c>
      <c r="AV42" s="19">
        <v>41.0</v>
      </c>
      <c r="AW42" s="19">
        <v>42.0</v>
      </c>
    </row>
    <row r="43" ht="15.75" customHeight="1">
      <c r="A43" s="24">
        <v>18.0</v>
      </c>
      <c r="B43" s="2" t="str">
        <f>VLOOKUP(A43,TEAMS!$A$2:$B$43,2,0)</f>
        <v>The Corduroy Pillows</v>
      </c>
      <c r="C43" s="25">
        <f t="shared" si="1"/>
        <v>154.2858</v>
      </c>
      <c r="D43" s="24">
        <f t="shared" si="2"/>
        <v>33</v>
      </c>
      <c r="F43" s="12"/>
      <c r="G43" s="27">
        <v>1.0</v>
      </c>
      <c r="H43" s="28">
        <v>6.0</v>
      </c>
      <c r="I43" s="28">
        <v>7.0</v>
      </c>
      <c r="J43" s="28">
        <v>7.0</v>
      </c>
      <c r="K43" s="28">
        <v>6.0</v>
      </c>
      <c r="L43" s="28">
        <v>6.0</v>
      </c>
      <c r="M43" s="28">
        <v>5.0</v>
      </c>
      <c r="N43" s="28">
        <v>9.0</v>
      </c>
      <c r="O43" s="28">
        <v>9.0</v>
      </c>
      <c r="P43" s="28">
        <v>8.0</v>
      </c>
      <c r="Q43" s="28" t="s">
        <v>66</v>
      </c>
      <c r="R43" s="28">
        <v>9.0</v>
      </c>
      <c r="S43" s="28">
        <v>9.0</v>
      </c>
      <c r="T43" s="28">
        <v>9.0</v>
      </c>
      <c r="U43" s="28">
        <v>9.0</v>
      </c>
      <c r="V43" s="28">
        <v>9.0</v>
      </c>
      <c r="W43" s="28">
        <v>9.0</v>
      </c>
      <c r="X43" s="28">
        <v>9.0</v>
      </c>
      <c r="Y43" s="28">
        <v>8.0</v>
      </c>
      <c r="Z43" s="28">
        <v>7.0</v>
      </c>
      <c r="AA43" s="28">
        <v>8.0</v>
      </c>
      <c r="AB43" s="28">
        <v>9.0</v>
      </c>
      <c r="AC43" s="28">
        <v>7.0</v>
      </c>
      <c r="AD43" s="28">
        <v>8.0</v>
      </c>
      <c r="AE43" s="28">
        <v>8.0</v>
      </c>
      <c r="AF43" s="28">
        <v>9.0</v>
      </c>
      <c r="AG43" s="28">
        <v>9.0</v>
      </c>
      <c r="AH43" s="28">
        <v>9.0</v>
      </c>
      <c r="AI43" s="28">
        <v>8.0</v>
      </c>
      <c r="AJ43" s="28">
        <v>9.0</v>
      </c>
      <c r="AK43" s="28">
        <v>9.0</v>
      </c>
      <c r="AL43" s="28">
        <v>9.0</v>
      </c>
      <c r="AM43" s="28">
        <v>9.0</v>
      </c>
      <c r="AN43" s="28">
        <v>9.0</v>
      </c>
      <c r="AO43" s="28">
        <v>8.0</v>
      </c>
      <c r="AP43" s="28">
        <v>8.0</v>
      </c>
      <c r="AQ43" s="28">
        <v>7.0</v>
      </c>
      <c r="AR43" s="28">
        <v>7.0</v>
      </c>
      <c r="AS43" s="28">
        <v>8.0</v>
      </c>
      <c r="AT43" s="28">
        <v>9.0</v>
      </c>
      <c r="AU43" s="28" t="s">
        <v>66</v>
      </c>
      <c r="AV43" s="28">
        <v>8.0</v>
      </c>
      <c r="AW43" s="28">
        <v>7.0</v>
      </c>
    </row>
    <row r="44" ht="15.75" customHeight="1">
      <c r="A44" s="24">
        <v>42.0</v>
      </c>
      <c r="B44" s="2" t="str">
        <f>VLOOKUP(A44,TEAMS!$A$2:$B$43,2,0)</f>
        <v>Grilling in the Name of</v>
      </c>
      <c r="C44" s="25">
        <f t="shared" si="1"/>
        <v>152.5716</v>
      </c>
      <c r="D44" s="24">
        <f t="shared" si="2"/>
        <v>34</v>
      </c>
      <c r="F44" s="12"/>
      <c r="G44" s="27">
        <v>2.0</v>
      </c>
      <c r="H44" s="28">
        <v>9.0</v>
      </c>
      <c r="I44" s="28">
        <v>9.0</v>
      </c>
      <c r="J44" s="28">
        <v>9.0</v>
      </c>
      <c r="K44" s="28">
        <v>9.0</v>
      </c>
      <c r="L44" s="28">
        <v>9.0</v>
      </c>
      <c r="M44" s="28">
        <v>8.0</v>
      </c>
      <c r="N44" s="28">
        <v>9.0</v>
      </c>
      <c r="O44" s="28">
        <v>8.0</v>
      </c>
      <c r="P44" s="28">
        <v>7.0</v>
      </c>
      <c r="Q44" s="28" t="s">
        <v>66</v>
      </c>
      <c r="R44" s="28">
        <v>8.0</v>
      </c>
      <c r="S44" s="28">
        <v>7.0</v>
      </c>
      <c r="T44" s="28">
        <v>7.0</v>
      </c>
      <c r="U44" s="28">
        <v>7.0</v>
      </c>
      <c r="V44" s="28">
        <v>8.0</v>
      </c>
      <c r="W44" s="28">
        <v>9.0</v>
      </c>
      <c r="X44" s="28">
        <v>8.0</v>
      </c>
      <c r="Y44" s="28">
        <v>7.0</v>
      </c>
      <c r="Z44" s="28">
        <v>9.0</v>
      </c>
      <c r="AA44" s="28">
        <v>8.0</v>
      </c>
      <c r="AB44" s="28">
        <v>9.0</v>
      </c>
      <c r="AC44" s="28">
        <v>7.0</v>
      </c>
      <c r="AD44" s="28">
        <v>8.0</v>
      </c>
      <c r="AE44" s="28">
        <v>8.0</v>
      </c>
      <c r="AF44" s="28">
        <v>9.0</v>
      </c>
      <c r="AG44" s="28">
        <v>8.0</v>
      </c>
      <c r="AH44" s="28">
        <v>9.0</v>
      </c>
      <c r="AI44" s="28">
        <v>7.0</v>
      </c>
      <c r="AJ44" s="28">
        <v>9.0</v>
      </c>
      <c r="AK44" s="28">
        <v>8.0</v>
      </c>
      <c r="AL44" s="28">
        <v>8.0</v>
      </c>
      <c r="AM44" s="28">
        <v>8.0</v>
      </c>
      <c r="AN44" s="28">
        <v>7.0</v>
      </c>
      <c r="AO44" s="28">
        <v>8.0</v>
      </c>
      <c r="AP44" s="28">
        <v>8.0</v>
      </c>
      <c r="AQ44" s="28">
        <v>7.0</v>
      </c>
      <c r="AR44" s="28">
        <v>9.0</v>
      </c>
      <c r="AS44" s="28">
        <v>9.0</v>
      </c>
      <c r="AT44" s="28">
        <v>8.0</v>
      </c>
      <c r="AU44" s="28" t="s">
        <v>66</v>
      </c>
      <c r="AV44" s="28">
        <v>8.0</v>
      </c>
      <c r="AW44" s="28">
        <v>8.0</v>
      </c>
    </row>
    <row r="45" ht="15.75" customHeight="1">
      <c r="A45" s="24">
        <v>36.0</v>
      </c>
      <c r="B45" s="2" t="str">
        <f>VLOOKUP(A45,TEAMS!$A$2:$B$43,2,0)</f>
        <v>Twisted Pepper Smoking Club </v>
      </c>
      <c r="C45" s="25">
        <f t="shared" si="1"/>
        <v>151.4286</v>
      </c>
      <c r="D45" s="24">
        <f t="shared" si="2"/>
        <v>35</v>
      </c>
      <c r="F45" s="12"/>
      <c r="G45" s="27">
        <v>3.0</v>
      </c>
      <c r="H45" s="28">
        <v>9.0</v>
      </c>
      <c r="I45" s="28">
        <v>9.0</v>
      </c>
      <c r="J45" s="28">
        <v>9.0</v>
      </c>
      <c r="K45" s="28">
        <v>9.0</v>
      </c>
      <c r="L45" s="28">
        <v>8.0</v>
      </c>
      <c r="M45" s="28">
        <v>8.0</v>
      </c>
      <c r="N45" s="28">
        <v>9.0</v>
      </c>
      <c r="O45" s="28">
        <v>9.0</v>
      </c>
      <c r="P45" s="28">
        <v>9.0</v>
      </c>
      <c r="Q45" s="28" t="s">
        <v>66</v>
      </c>
      <c r="R45" s="28">
        <v>9.0</v>
      </c>
      <c r="S45" s="28">
        <v>9.0</v>
      </c>
      <c r="T45" s="28">
        <v>8.0</v>
      </c>
      <c r="U45" s="28">
        <v>9.0</v>
      </c>
      <c r="V45" s="28">
        <v>8.0</v>
      </c>
      <c r="W45" s="28">
        <v>8.0</v>
      </c>
      <c r="X45" s="28">
        <v>9.0</v>
      </c>
      <c r="Y45" s="28">
        <v>7.0</v>
      </c>
      <c r="Z45" s="28">
        <v>9.0</v>
      </c>
      <c r="AA45" s="28">
        <v>8.0</v>
      </c>
      <c r="AB45" s="28">
        <v>8.0</v>
      </c>
      <c r="AC45" s="28">
        <v>6.0</v>
      </c>
      <c r="AD45" s="28">
        <v>7.0</v>
      </c>
      <c r="AE45" s="28">
        <v>8.0</v>
      </c>
      <c r="AF45" s="28">
        <v>9.0</v>
      </c>
      <c r="AG45" s="28">
        <v>8.0</v>
      </c>
      <c r="AH45" s="28">
        <v>9.0</v>
      </c>
      <c r="AI45" s="28">
        <v>8.0</v>
      </c>
      <c r="AJ45" s="28">
        <v>8.0</v>
      </c>
      <c r="AK45" s="28">
        <v>8.0</v>
      </c>
      <c r="AL45" s="28">
        <v>8.0</v>
      </c>
      <c r="AM45" s="28">
        <v>8.0</v>
      </c>
      <c r="AN45" s="28">
        <v>9.0</v>
      </c>
      <c r="AO45" s="28">
        <v>8.0</v>
      </c>
      <c r="AP45" s="28">
        <v>8.0</v>
      </c>
      <c r="AQ45" s="28">
        <v>7.0</v>
      </c>
      <c r="AR45" s="28">
        <v>8.0</v>
      </c>
      <c r="AS45" s="28">
        <v>8.0</v>
      </c>
      <c r="AT45" s="28">
        <v>8.0</v>
      </c>
      <c r="AU45" s="28" t="s">
        <v>66</v>
      </c>
      <c r="AV45" s="28">
        <v>8.0</v>
      </c>
      <c r="AW45" s="28">
        <v>8.0</v>
      </c>
    </row>
    <row r="46" ht="15.75" customHeight="1">
      <c r="A46" s="24">
        <v>28.0</v>
      </c>
      <c r="B46" s="2" t="str">
        <f>VLOOKUP(A46,TEAMS!$A$2:$B$43,2,0)</f>
        <v>Rub It And See What Happens</v>
      </c>
      <c r="C46" s="25">
        <f t="shared" si="1"/>
        <v>150.2858</v>
      </c>
      <c r="D46" s="24">
        <f t="shared" si="2"/>
        <v>36</v>
      </c>
      <c r="F46" s="12"/>
      <c r="G46" s="27">
        <v>4.0</v>
      </c>
      <c r="H46" s="28">
        <v>9.0</v>
      </c>
      <c r="I46" s="28">
        <v>9.0</v>
      </c>
      <c r="J46" s="28">
        <v>8.0</v>
      </c>
      <c r="K46" s="28">
        <v>8.0</v>
      </c>
      <c r="L46" s="28">
        <v>9.0</v>
      </c>
      <c r="M46" s="28">
        <v>8.0</v>
      </c>
      <c r="N46" s="28">
        <v>9.0</v>
      </c>
      <c r="O46" s="28">
        <v>9.0</v>
      </c>
      <c r="P46" s="28">
        <v>9.0</v>
      </c>
      <c r="Q46" s="28" t="s">
        <v>66</v>
      </c>
      <c r="R46" s="28">
        <v>9.0</v>
      </c>
      <c r="S46" s="28">
        <v>9.0</v>
      </c>
      <c r="T46" s="28">
        <v>8.0</v>
      </c>
      <c r="U46" s="28">
        <v>8.0</v>
      </c>
      <c r="V46" s="28">
        <v>8.0</v>
      </c>
      <c r="W46" s="28">
        <v>8.0</v>
      </c>
      <c r="X46" s="28">
        <v>9.0</v>
      </c>
      <c r="Y46" s="28">
        <v>7.0</v>
      </c>
      <c r="Z46" s="28">
        <v>8.0</v>
      </c>
      <c r="AA46" s="28">
        <v>8.0</v>
      </c>
      <c r="AB46" s="28">
        <v>8.0</v>
      </c>
      <c r="AC46" s="28">
        <v>6.0</v>
      </c>
      <c r="AD46" s="28">
        <v>7.0</v>
      </c>
      <c r="AE46" s="28">
        <v>7.0</v>
      </c>
      <c r="AF46" s="28">
        <v>8.0</v>
      </c>
      <c r="AG46" s="28">
        <v>9.0</v>
      </c>
      <c r="AH46" s="28">
        <v>8.0</v>
      </c>
      <c r="AI46" s="28">
        <v>7.0</v>
      </c>
      <c r="AJ46" s="28">
        <v>9.0</v>
      </c>
      <c r="AK46" s="28">
        <v>9.0</v>
      </c>
      <c r="AL46" s="28">
        <v>8.0</v>
      </c>
      <c r="AM46" s="28">
        <v>9.0</v>
      </c>
      <c r="AN46" s="28">
        <v>8.0</v>
      </c>
      <c r="AO46" s="28">
        <v>8.0</v>
      </c>
      <c r="AP46" s="28">
        <v>9.0</v>
      </c>
      <c r="AQ46" s="28">
        <v>7.0</v>
      </c>
      <c r="AR46" s="28">
        <v>9.0</v>
      </c>
      <c r="AS46" s="28">
        <v>8.0</v>
      </c>
      <c r="AT46" s="28">
        <v>8.0</v>
      </c>
      <c r="AU46" s="28" t="s">
        <v>66</v>
      </c>
      <c r="AV46" s="28">
        <v>8.0</v>
      </c>
      <c r="AW46" s="28">
        <v>7.0</v>
      </c>
    </row>
    <row r="47" ht="15.75" customHeight="1">
      <c r="A47" s="24">
        <v>22.0</v>
      </c>
      <c r="B47" s="2" t="str">
        <f>VLOOKUP(A47,TEAMS!$A$2:$B$43,2,0)</f>
        <v>Fat Stack BBQ</v>
      </c>
      <c r="C47" s="25">
        <f t="shared" si="1"/>
        <v>149.7142</v>
      </c>
      <c r="D47" s="24">
        <f t="shared" si="2"/>
        <v>37</v>
      </c>
      <c r="F47" s="12"/>
      <c r="G47" s="27">
        <v>5.0</v>
      </c>
      <c r="H47" s="28">
        <v>9.0</v>
      </c>
      <c r="I47" s="28">
        <v>9.0</v>
      </c>
      <c r="J47" s="28">
        <v>8.0</v>
      </c>
      <c r="K47" s="28">
        <v>9.0</v>
      </c>
      <c r="L47" s="28">
        <v>8.0</v>
      </c>
      <c r="M47" s="28">
        <v>7.0</v>
      </c>
      <c r="N47" s="28">
        <v>8.0</v>
      </c>
      <c r="O47" s="28">
        <v>7.0</v>
      </c>
      <c r="P47" s="28">
        <v>8.0</v>
      </c>
      <c r="Q47" s="28" t="s">
        <v>66</v>
      </c>
      <c r="R47" s="28">
        <v>8.0</v>
      </c>
      <c r="S47" s="28">
        <v>9.0</v>
      </c>
      <c r="T47" s="28">
        <v>7.0</v>
      </c>
      <c r="U47" s="28">
        <v>8.0</v>
      </c>
      <c r="V47" s="28">
        <v>9.0</v>
      </c>
      <c r="W47" s="28">
        <v>8.0</v>
      </c>
      <c r="X47" s="28">
        <v>9.0</v>
      </c>
      <c r="Y47" s="28">
        <v>7.0</v>
      </c>
      <c r="Z47" s="28">
        <v>8.0</v>
      </c>
      <c r="AA47" s="28">
        <v>9.0</v>
      </c>
      <c r="AB47" s="28">
        <v>9.0</v>
      </c>
      <c r="AC47" s="28">
        <v>9.0</v>
      </c>
      <c r="AD47" s="28">
        <v>9.0</v>
      </c>
      <c r="AE47" s="28">
        <v>9.0</v>
      </c>
      <c r="AF47" s="28">
        <v>8.0</v>
      </c>
      <c r="AG47" s="28">
        <v>6.0</v>
      </c>
      <c r="AH47" s="28">
        <v>8.0</v>
      </c>
      <c r="AI47" s="28">
        <v>7.0</v>
      </c>
      <c r="AJ47" s="28">
        <v>6.0</v>
      </c>
      <c r="AK47" s="28">
        <v>7.0</v>
      </c>
      <c r="AL47" s="28">
        <v>8.0</v>
      </c>
      <c r="AM47" s="28">
        <v>9.0</v>
      </c>
      <c r="AN47" s="28">
        <v>8.0</v>
      </c>
      <c r="AO47" s="28">
        <v>8.0</v>
      </c>
      <c r="AP47" s="28">
        <v>9.0</v>
      </c>
      <c r="AQ47" s="28">
        <v>8.0</v>
      </c>
      <c r="AR47" s="28">
        <v>8.0</v>
      </c>
      <c r="AS47" s="28">
        <v>8.0</v>
      </c>
      <c r="AT47" s="28">
        <v>9.0</v>
      </c>
      <c r="AU47" s="28" t="s">
        <v>66</v>
      </c>
      <c r="AV47" s="28">
        <v>7.0</v>
      </c>
      <c r="AW47" s="28">
        <v>7.0</v>
      </c>
    </row>
    <row r="48" ht="15.75" customHeight="1">
      <c r="A48" s="24">
        <v>6.0</v>
      </c>
      <c r="B48" s="2" t="str">
        <f>VLOOKUP(A48,TEAMS!$A$2:$B$43,2,0)</f>
        <v>Sweet Swine O' Mine </v>
      </c>
      <c r="C48" s="25">
        <f t="shared" si="1"/>
        <v>147.4284</v>
      </c>
      <c r="D48" s="24">
        <f t="shared" si="2"/>
        <v>38</v>
      </c>
      <c r="F48" s="12"/>
      <c r="G48" s="27">
        <v>6.0</v>
      </c>
      <c r="H48" s="28">
        <v>8.0</v>
      </c>
      <c r="I48" s="28">
        <v>9.0</v>
      </c>
      <c r="J48" s="28">
        <v>9.0</v>
      </c>
      <c r="K48" s="28">
        <v>6.0</v>
      </c>
      <c r="L48" s="28">
        <v>7.0</v>
      </c>
      <c r="M48" s="28">
        <v>9.0</v>
      </c>
      <c r="N48" s="28">
        <v>9.0</v>
      </c>
      <c r="O48" s="28">
        <v>9.0</v>
      </c>
      <c r="P48" s="28">
        <v>8.0</v>
      </c>
      <c r="Q48" s="28" t="s">
        <v>66</v>
      </c>
      <c r="R48" s="28">
        <v>9.0</v>
      </c>
      <c r="S48" s="28">
        <v>9.0</v>
      </c>
      <c r="T48" s="28">
        <v>8.0</v>
      </c>
      <c r="U48" s="28">
        <v>8.0</v>
      </c>
      <c r="V48" s="28">
        <v>7.0</v>
      </c>
      <c r="W48" s="28">
        <v>9.0</v>
      </c>
      <c r="X48" s="28">
        <v>7.0</v>
      </c>
      <c r="Y48" s="28">
        <v>7.0</v>
      </c>
      <c r="Z48" s="28">
        <v>7.0</v>
      </c>
      <c r="AA48" s="28">
        <v>7.0</v>
      </c>
      <c r="AB48" s="28">
        <v>7.0</v>
      </c>
      <c r="AC48" s="28">
        <v>7.0</v>
      </c>
      <c r="AD48" s="28">
        <v>8.0</v>
      </c>
      <c r="AE48" s="28">
        <v>7.0</v>
      </c>
      <c r="AF48" s="28">
        <v>5.0</v>
      </c>
      <c r="AG48" s="28">
        <v>5.0</v>
      </c>
      <c r="AH48" s="28">
        <v>6.0</v>
      </c>
      <c r="AI48" s="28">
        <v>6.0</v>
      </c>
      <c r="AJ48" s="28">
        <v>6.0</v>
      </c>
      <c r="AK48" s="28">
        <v>8.0</v>
      </c>
      <c r="AL48" s="28">
        <v>8.0</v>
      </c>
      <c r="AM48" s="28">
        <v>9.0</v>
      </c>
      <c r="AN48" s="28">
        <v>9.0</v>
      </c>
      <c r="AO48" s="28">
        <v>9.0</v>
      </c>
      <c r="AP48" s="28">
        <v>9.0</v>
      </c>
      <c r="AQ48" s="28">
        <v>8.0</v>
      </c>
      <c r="AR48" s="28">
        <v>8.0</v>
      </c>
      <c r="AS48" s="28">
        <v>9.0</v>
      </c>
      <c r="AT48" s="28">
        <v>9.0</v>
      </c>
      <c r="AU48" s="28" t="s">
        <v>66</v>
      </c>
      <c r="AV48" s="28">
        <v>9.0</v>
      </c>
      <c r="AW48" s="28">
        <v>9.0</v>
      </c>
    </row>
    <row r="49" ht="15.75" customHeight="1">
      <c r="A49" s="24">
        <v>1.0</v>
      </c>
      <c r="B49" s="2" t="str">
        <f>VLOOKUP(A49,TEAMS!$A$2:$B$43,2,0)</f>
        <v>PeeWee's Pig Adventure</v>
      </c>
      <c r="C49" s="25">
        <f t="shared" si="1"/>
        <v>133.7142</v>
      </c>
      <c r="D49" s="24">
        <f t="shared" si="2"/>
        <v>39</v>
      </c>
      <c r="F49" s="1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ht="15.75" customHeight="1">
      <c r="A50" s="24">
        <v>9.0</v>
      </c>
      <c r="B50" s="2" t="str">
        <f>VLOOKUP(A50,TEAMS!$A$2:$B$43,2,0)</f>
        <v>Average Joes</v>
      </c>
      <c r="C50" s="25">
        <f t="shared" si="1"/>
        <v>79.9992</v>
      </c>
      <c r="D50" s="24">
        <f t="shared" si="2"/>
        <v>40</v>
      </c>
      <c r="F50" s="12"/>
      <c r="G50" s="29" t="s">
        <v>71</v>
      </c>
      <c r="H50" s="2">
        <f t="shared" ref="H50:AW50" si="9">MIN(H43:H48)</f>
        <v>6</v>
      </c>
      <c r="I50" s="2">
        <f t="shared" si="9"/>
        <v>7</v>
      </c>
      <c r="J50" s="2">
        <f t="shared" si="9"/>
        <v>7</v>
      </c>
      <c r="K50" s="2">
        <f t="shared" si="9"/>
        <v>6</v>
      </c>
      <c r="L50" s="2">
        <f t="shared" si="9"/>
        <v>6</v>
      </c>
      <c r="M50" s="2">
        <f t="shared" si="9"/>
        <v>5</v>
      </c>
      <c r="N50" s="2">
        <f t="shared" si="9"/>
        <v>8</v>
      </c>
      <c r="O50" s="2">
        <f t="shared" si="9"/>
        <v>7</v>
      </c>
      <c r="P50" s="2">
        <f t="shared" si="9"/>
        <v>7</v>
      </c>
      <c r="Q50" s="2">
        <f t="shared" si="9"/>
        <v>0</v>
      </c>
      <c r="R50" s="2">
        <f t="shared" si="9"/>
        <v>8</v>
      </c>
      <c r="S50" s="2">
        <f t="shared" si="9"/>
        <v>7</v>
      </c>
      <c r="T50" s="2">
        <f t="shared" si="9"/>
        <v>7</v>
      </c>
      <c r="U50" s="2">
        <f t="shared" si="9"/>
        <v>7</v>
      </c>
      <c r="V50" s="2">
        <f t="shared" si="9"/>
        <v>7</v>
      </c>
      <c r="W50" s="2">
        <f t="shared" si="9"/>
        <v>8</v>
      </c>
      <c r="X50" s="2">
        <f t="shared" si="9"/>
        <v>7</v>
      </c>
      <c r="Y50" s="2">
        <f t="shared" si="9"/>
        <v>7</v>
      </c>
      <c r="Z50" s="2">
        <f t="shared" si="9"/>
        <v>7</v>
      </c>
      <c r="AA50" s="2">
        <f t="shared" si="9"/>
        <v>7</v>
      </c>
      <c r="AB50" s="2">
        <f t="shared" si="9"/>
        <v>7</v>
      </c>
      <c r="AC50" s="2">
        <f t="shared" si="9"/>
        <v>6</v>
      </c>
      <c r="AD50" s="2">
        <f t="shared" si="9"/>
        <v>7</v>
      </c>
      <c r="AE50" s="2">
        <f t="shared" si="9"/>
        <v>7</v>
      </c>
      <c r="AF50" s="2">
        <f t="shared" si="9"/>
        <v>5</v>
      </c>
      <c r="AG50" s="2">
        <f t="shared" si="9"/>
        <v>5</v>
      </c>
      <c r="AH50" s="2">
        <f t="shared" si="9"/>
        <v>6</v>
      </c>
      <c r="AI50" s="2">
        <f t="shared" si="9"/>
        <v>6</v>
      </c>
      <c r="AJ50" s="2">
        <f t="shared" si="9"/>
        <v>6</v>
      </c>
      <c r="AK50" s="2">
        <f t="shared" si="9"/>
        <v>7</v>
      </c>
      <c r="AL50" s="2">
        <f t="shared" si="9"/>
        <v>8</v>
      </c>
      <c r="AM50" s="2">
        <f t="shared" si="9"/>
        <v>8</v>
      </c>
      <c r="AN50" s="2">
        <f t="shared" si="9"/>
        <v>7</v>
      </c>
      <c r="AO50" s="2">
        <f t="shared" si="9"/>
        <v>8</v>
      </c>
      <c r="AP50" s="2">
        <f t="shared" si="9"/>
        <v>8</v>
      </c>
      <c r="AQ50" s="2">
        <f t="shared" si="9"/>
        <v>7</v>
      </c>
      <c r="AR50" s="2">
        <f t="shared" si="9"/>
        <v>7</v>
      </c>
      <c r="AS50" s="2">
        <f t="shared" si="9"/>
        <v>8</v>
      </c>
      <c r="AT50" s="2">
        <f t="shared" si="9"/>
        <v>8</v>
      </c>
      <c r="AU50" s="2">
        <f t="shared" si="9"/>
        <v>0</v>
      </c>
      <c r="AV50" s="2">
        <f t="shared" si="9"/>
        <v>7</v>
      </c>
      <c r="AW50" s="2">
        <f t="shared" si="9"/>
        <v>7</v>
      </c>
    </row>
    <row r="51" ht="15.75" customHeight="1">
      <c r="A51" s="24">
        <v>40.0</v>
      </c>
      <c r="B51" s="2" t="str">
        <f>VLOOKUP(A51,TEAMS!$A$2:$B$43,2,0)</f>
        <v>Blank Team 2</v>
      </c>
      <c r="C51" s="25">
        <f t="shared" si="1"/>
        <v>0</v>
      </c>
      <c r="D51" s="24">
        <f t="shared" si="2"/>
        <v>41</v>
      </c>
      <c r="F51" s="1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ht="15.75" customHeight="1">
      <c r="A52" s="24">
        <v>10.0</v>
      </c>
      <c r="B52" s="2" t="str">
        <f>VLOOKUP(A52,TEAMS!$A$2:$B$43,2,0)</f>
        <v>Blank Team 1</v>
      </c>
      <c r="C52" s="25">
        <f t="shared" si="1"/>
        <v>0</v>
      </c>
      <c r="D52" s="24">
        <f t="shared" si="2"/>
        <v>41</v>
      </c>
      <c r="F52" s="12"/>
      <c r="G52" s="29" t="s">
        <v>72</v>
      </c>
      <c r="H52" s="2">
        <f t="shared" ref="H52:AW52" si="10">SUM(H43:H48)-H50</f>
        <v>44</v>
      </c>
      <c r="I52" s="2">
        <f t="shared" si="10"/>
        <v>45</v>
      </c>
      <c r="J52" s="2">
        <f t="shared" si="10"/>
        <v>43</v>
      </c>
      <c r="K52" s="2">
        <f t="shared" si="10"/>
        <v>41</v>
      </c>
      <c r="L52" s="2">
        <f t="shared" si="10"/>
        <v>41</v>
      </c>
      <c r="M52" s="2">
        <f t="shared" si="10"/>
        <v>40</v>
      </c>
      <c r="N52" s="2">
        <f t="shared" si="10"/>
        <v>45</v>
      </c>
      <c r="O52" s="2">
        <f t="shared" si="10"/>
        <v>44</v>
      </c>
      <c r="P52" s="2">
        <f t="shared" si="10"/>
        <v>42</v>
      </c>
      <c r="Q52" s="2">
        <f t="shared" si="10"/>
        <v>0</v>
      </c>
      <c r="R52" s="2">
        <f t="shared" si="10"/>
        <v>44</v>
      </c>
      <c r="S52" s="2">
        <f t="shared" si="10"/>
        <v>45</v>
      </c>
      <c r="T52" s="2">
        <f t="shared" si="10"/>
        <v>40</v>
      </c>
      <c r="U52" s="2">
        <f t="shared" si="10"/>
        <v>42</v>
      </c>
      <c r="V52" s="2">
        <f t="shared" si="10"/>
        <v>42</v>
      </c>
      <c r="W52" s="2">
        <f t="shared" si="10"/>
        <v>43</v>
      </c>
      <c r="X52" s="2">
        <f t="shared" si="10"/>
        <v>44</v>
      </c>
      <c r="Y52" s="2">
        <f t="shared" si="10"/>
        <v>36</v>
      </c>
      <c r="Z52" s="2">
        <f t="shared" si="10"/>
        <v>41</v>
      </c>
      <c r="AA52" s="2">
        <f t="shared" si="10"/>
        <v>41</v>
      </c>
      <c r="AB52" s="2">
        <f t="shared" si="10"/>
        <v>43</v>
      </c>
      <c r="AC52" s="2">
        <f t="shared" si="10"/>
        <v>36</v>
      </c>
      <c r="AD52" s="2">
        <f t="shared" si="10"/>
        <v>40</v>
      </c>
      <c r="AE52" s="2">
        <f t="shared" si="10"/>
        <v>40</v>
      </c>
      <c r="AF52" s="2">
        <f t="shared" si="10"/>
        <v>43</v>
      </c>
      <c r="AG52" s="2">
        <f t="shared" si="10"/>
        <v>40</v>
      </c>
      <c r="AH52" s="2">
        <f t="shared" si="10"/>
        <v>43</v>
      </c>
      <c r="AI52" s="2">
        <f t="shared" si="10"/>
        <v>37</v>
      </c>
      <c r="AJ52" s="2">
        <f t="shared" si="10"/>
        <v>41</v>
      </c>
      <c r="AK52" s="2">
        <f t="shared" si="10"/>
        <v>42</v>
      </c>
      <c r="AL52" s="2">
        <f t="shared" si="10"/>
        <v>41</v>
      </c>
      <c r="AM52" s="2">
        <f t="shared" si="10"/>
        <v>44</v>
      </c>
      <c r="AN52" s="2">
        <f t="shared" si="10"/>
        <v>43</v>
      </c>
      <c r="AO52" s="2">
        <f t="shared" si="10"/>
        <v>41</v>
      </c>
      <c r="AP52" s="2">
        <f t="shared" si="10"/>
        <v>43</v>
      </c>
      <c r="AQ52" s="2">
        <f t="shared" si="10"/>
        <v>37</v>
      </c>
      <c r="AR52" s="2">
        <f t="shared" si="10"/>
        <v>42</v>
      </c>
      <c r="AS52" s="2">
        <f t="shared" si="10"/>
        <v>42</v>
      </c>
      <c r="AT52" s="2">
        <f t="shared" si="10"/>
        <v>43</v>
      </c>
      <c r="AU52" s="2">
        <f t="shared" si="10"/>
        <v>0</v>
      </c>
      <c r="AV52" s="2">
        <f t="shared" si="10"/>
        <v>41</v>
      </c>
      <c r="AW52" s="2">
        <f t="shared" si="10"/>
        <v>39</v>
      </c>
    </row>
    <row r="53" ht="15.75" customHeight="1">
      <c r="F53" s="12"/>
      <c r="G53" s="29" t="s">
        <v>73</v>
      </c>
      <c r="H53" s="2">
        <f>H52*'Potential Scores &amp; Weighting'!$E$5</f>
        <v>25.1416</v>
      </c>
      <c r="I53" s="2">
        <f>I52*'Potential Scores &amp; Weighting'!$E$5</f>
        <v>25.713</v>
      </c>
      <c r="J53" s="2">
        <f>J52*'Potential Scores &amp; Weighting'!$E$5</f>
        <v>24.5702</v>
      </c>
      <c r="K53" s="2">
        <f>K52*'Potential Scores &amp; Weighting'!$E$5</f>
        <v>23.4274</v>
      </c>
      <c r="L53" s="2">
        <f>L52*'Potential Scores &amp; Weighting'!$E$5</f>
        <v>23.4274</v>
      </c>
      <c r="M53" s="2">
        <f>M52*'Potential Scores &amp; Weighting'!$E$5</f>
        <v>22.856</v>
      </c>
      <c r="N53" s="2">
        <f>N52*'Potential Scores &amp; Weighting'!$E$5</f>
        <v>25.713</v>
      </c>
      <c r="O53" s="2">
        <f>O52*'Potential Scores &amp; Weighting'!$E$5</f>
        <v>25.1416</v>
      </c>
      <c r="P53" s="2">
        <f>P52*'Potential Scores &amp; Weighting'!$E$5</f>
        <v>23.9988</v>
      </c>
      <c r="Q53" s="2">
        <f>Q52*'Potential Scores &amp; Weighting'!$E$5</f>
        <v>0</v>
      </c>
      <c r="R53" s="2">
        <f>R52*'Potential Scores &amp; Weighting'!$E$5</f>
        <v>25.1416</v>
      </c>
      <c r="S53" s="2">
        <f>S52*'Potential Scores &amp; Weighting'!$E$5</f>
        <v>25.713</v>
      </c>
      <c r="T53" s="2">
        <f>T52*'Potential Scores &amp; Weighting'!$E$5</f>
        <v>22.856</v>
      </c>
      <c r="U53" s="2">
        <f>U52*'Potential Scores &amp; Weighting'!$E$5</f>
        <v>23.9988</v>
      </c>
      <c r="V53" s="2">
        <f>V52*'Potential Scores &amp; Weighting'!$E$5</f>
        <v>23.9988</v>
      </c>
      <c r="W53" s="2">
        <f>W52*'Potential Scores &amp; Weighting'!$E$5</f>
        <v>24.5702</v>
      </c>
      <c r="X53" s="2">
        <f>X52*'Potential Scores &amp; Weighting'!$E$5</f>
        <v>25.1416</v>
      </c>
      <c r="Y53" s="2">
        <f>Y52*'Potential Scores &amp; Weighting'!$E$5</f>
        <v>20.5704</v>
      </c>
      <c r="Z53" s="2">
        <f>Z52*'Potential Scores &amp; Weighting'!$E$5</f>
        <v>23.4274</v>
      </c>
      <c r="AA53" s="2">
        <f>AA52*'Potential Scores &amp; Weighting'!$E$5</f>
        <v>23.4274</v>
      </c>
      <c r="AB53" s="2">
        <f>AB52*'Potential Scores &amp; Weighting'!$E$5</f>
        <v>24.5702</v>
      </c>
      <c r="AC53" s="2">
        <f>AC52*'Potential Scores &amp; Weighting'!$E$5</f>
        <v>20.5704</v>
      </c>
      <c r="AD53" s="2">
        <f>AD52*'Potential Scores &amp; Weighting'!$E$5</f>
        <v>22.856</v>
      </c>
      <c r="AE53" s="2">
        <f>AE52*'Potential Scores &amp; Weighting'!$E$5</f>
        <v>22.856</v>
      </c>
      <c r="AF53" s="2">
        <f>AF52*'Potential Scores &amp; Weighting'!$E$5</f>
        <v>24.5702</v>
      </c>
      <c r="AG53" s="2">
        <f>AG52*'Potential Scores &amp; Weighting'!$E$5</f>
        <v>22.856</v>
      </c>
      <c r="AH53" s="2">
        <f>AH52*'Potential Scores &amp; Weighting'!$E$5</f>
        <v>24.5702</v>
      </c>
      <c r="AI53" s="2">
        <f>AI52*'Potential Scores &amp; Weighting'!$E$5</f>
        <v>21.1418</v>
      </c>
      <c r="AJ53" s="2">
        <f>AJ52*'Potential Scores &amp; Weighting'!$E$5</f>
        <v>23.4274</v>
      </c>
      <c r="AK53" s="2">
        <f>AK52*'Potential Scores &amp; Weighting'!$E$5</f>
        <v>23.9988</v>
      </c>
      <c r="AL53" s="2">
        <f>AL52*'Potential Scores &amp; Weighting'!$E$5</f>
        <v>23.4274</v>
      </c>
      <c r="AM53" s="2">
        <f>AM52*'Potential Scores &amp; Weighting'!$E$5</f>
        <v>25.1416</v>
      </c>
      <c r="AN53" s="2">
        <f>AN52*'Potential Scores &amp; Weighting'!$E$5</f>
        <v>24.5702</v>
      </c>
      <c r="AO53" s="2">
        <f>AO52*'Potential Scores &amp; Weighting'!$E$5</f>
        <v>23.4274</v>
      </c>
      <c r="AP53" s="2">
        <f>AP52*'Potential Scores &amp; Weighting'!$E$5</f>
        <v>24.5702</v>
      </c>
      <c r="AQ53" s="2">
        <f>AQ52*'Potential Scores &amp; Weighting'!$E$5</f>
        <v>21.1418</v>
      </c>
      <c r="AR53" s="2">
        <f>AR52*'Potential Scores &amp; Weighting'!$E$5</f>
        <v>23.9988</v>
      </c>
      <c r="AS53" s="2">
        <f>AS52*'Potential Scores &amp; Weighting'!$E$5</f>
        <v>23.9988</v>
      </c>
      <c r="AT53" s="2">
        <f>AT52*'Potential Scores &amp; Weighting'!$E$5</f>
        <v>24.5702</v>
      </c>
      <c r="AU53" s="2">
        <f>AU52*'Potential Scores &amp; Weighting'!$E$5</f>
        <v>0</v>
      </c>
      <c r="AV53" s="2">
        <f>AV52*'Potential Scores &amp; Weighting'!$E$5</f>
        <v>23.4274</v>
      </c>
      <c r="AW53" s="2">
        <f>AW52*'Potential Scores &amp; Weighting'!$E$5</f>
        <v>22.2846</v>
      </c>
    </row>
    <row r="54" ht="15.75" customHeight="1">
      <c r="F54" s="12"/>
      <c r="G54" s="29" t="s">
        <v>78</v>
      </c>
      <c r="H54" s="2">
        <f t="shared" ref="H54:AW54" si="11">_xlfn.RANK.EQ(H53,$H$53:$AW$53)</f>
        <v>4</v>
      </c>
      <c r="I54" s="2">
        <f t="shared" si="11"/>
        <v>1</v>
      </c>
      <c r="J54" s="2">
        <f t="shared" si="11"/>
        <v>9</v>
      </c>
      <c r="K54" s="2">
        <f t="shared" si="11"/>
        <v>23</v>
      </c>
      <c r="L54" s="2">
        <f t="shared" si="11"/>
        <v>23</v>
      </c>
      <c r="M54" s="2">
        <f t="shared" si="11"/>
        <v>31</v>
      </c>
      <c r="N54" s="2">
        <f t="shared" si="11"/>
        <v>1</v>
      </c>
      <c r="O54" s="2">
        <f t="shared" si="11"/>
        <v>4</v>
      </c>
      <c r="P54" s="2">
        <f t="shared" si="11"/>
        <v>17</v>
      </c>
      <c r="Q54" s="2">
        <f t="shared" si="11"/>
        <v>41</v>
      </c>
      <c r="R54" s="2">
        <f t="shared" si="11"/>
        <v>4</v>
      </c>
      <c r="S54" s="2">
        <f t="shared" si="11"/>
        <v>1</v>
      </c>
      <c r="T54" s="2">
        <f t="shared" si="11"/>
        <v>31</v>
      </c>
      <c r="U54" s="2">
        <f t="shared" si="11"/>
        <v>17</v>
      </c>
      <c r="V54" s="2">
        <f t="shared" si="11"/>
        <v>17</v>
      </c>
      <c r="W54" s="2">
        <f t="shared" si="11"/>
        <v>9</v>
      </c>
      <c r="X54" s="2">
        <f t="shared" si="11"/>
        <v>4</v>
      </c>
      <c r="Y54" s="2">
        <f t="shared" si="11"/>
        <v>39</v>
      </c>
      <c r="Z54" s="2">
        <f t="shared" si="11"/>
        <v>23</v>
      </c>
      <c r="AA54" s="2">
        <f t="shared" si="11"/>
        <v>23</v>
      </c>
      <c r="AB54" s="2">
        <f t="shared" si="11"/>
        <v>9</v>
      </c>
      <c r="AC54" s="2">
        <f t="shared" si="11"/>
        <v>39</v>
      </c>
      <c r="AD54" s="2">
        <f t="shared" si="11"/>
        <v>31</v>
      </c>
      <c r="AE54" s="2">
        <f t="shared" si="11"/>
        <v>31</v>
      </c>
      <c r="AF54" s="2">
        <f t="shared" si="11"/>
        <v>9</v>
      </c>
      <c r="AG54" s="2">
        <f t="shared" si="11"/>
        <v>31</v>
      </c>
      <c r="AH54" s="2">
        <f t="shared" si="11"/>
        <v>9</v>
      </c>
      <c r="AI54" s="2">
        <f t="shared" si="11"/>
        <v>37</v>
      </c>
      <c r="AJ54" s="2">
        <f t="shared" si="11"/>
        <v>23</v>
      </c>
      <c r="AK54" s="2">
        <f t="shared" si="11"/>
        <v>17</v>
      </c>
      <c r="AL54" s="2">
        <f t="shared" si="11"/>
        <v>23</v>
      </c>
      <c r="AM54" s="2">
        <f t="shared" si="11"/>
        <v>4</v>
      </c>
      <c r="AN54" s="2">
        <f t="shared" si="11"/>
        <v>9</v>
      </c>
      <c r="AO54" s="2">
        <f t="shared" si="11"/>
        <v>23</v>
      </c>
      <c r="AP54" s="2">
        <f t="shared" si="11"/>
        <v>9</v>
      </c>
      <c r="AQ54" s="2">
        <f t="shared" si="11"/>
        <v>37</v>
      </c>
      <c r="AR54" s="2">
        <f t="shared" si="11"/>
        <v>17</v>
      </c>
      <c r="AS54" s="2">
        <f t="shared" si="11"/>
        <v>17</v>
      </c>
      <c r="AT54" s="2">
        <f t="shared" si="11"/>
        <v>9</v>
      </c>
      <c r="AU54" s="2">
        <f t="shared" si="11"/>
        <v>41</v>
      </c>
      <c r="AV54" s="2">
        <f t="shared" si="11"/>
        <v>23</v>
      </c>
      <c r="AW54" s="2">
        <f t="shared" si="11"/>
        <v>36</v>
      </c>
    </row>
    <row r="55" ht="15.75" customHeight="1">
      <c r="F55" s="1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ht="15.75" customHeight="1">
      <c r="F56" s="1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ht="15.75" customHeight="1">
      <c r="F57" s="12"/>
      <c r="G57" s="29" t="s">
        <v>79</v>
      </c>
      <c r="H57" s="32">
        <f t="shared" ref="H57:AW57" si="12">SUM(H21,H37,H53)</f>
        <v>133.7142</v>
      </c>
      <c r="I57" s="32">
        <f t="shared" si="12"/>
        <v>160.571</v>
      </c>
      <c r="J57" s="32">
        <f t="shared" si="12"/>
        <v>160.5712</v>
      </c>
      <c r="K57" s="32">
        <f t="shared" si="12"/>
        <v>155.9998</v>
      </c>
      <c r="L57" s="32">
        <f t="shared" si="12"/>
        <v>155.9998</v>
      </c>
      <c r="M57" s="32">
        <f t="shared" si="12"/>
        <v>147.4284</v>
      </c>
      <c r="N57" s="32">
        <f t="shared" si="12"/>
        <v>165.1426</v>
      </c>
      <c r="O57" s="32">
        <f t="shared" si="12"/>
        <v>172.5712</v>
      </c>
      <c r="P57" s="32">
        <f t="shared" si="12"/>
        <v>79.9992</v>
      </c>
      <c r="Q57" s="32">
        <f t="shared" si="12"/>
        <v>0</v>
      </c>
      <c r="R57" s="32">
        <f t="shared" si="12"/>
        <v>169.1428</v>
      </c>
      <c r="S57" s="32">
        <f t="shared" si="12"/>
        <v>173.1426</v>
      </c>
      <c r="T57" s="32">
        <f t="shared" si="12"/>
        <v>159.9998</v>
      </c>
      <c r="U57" s="32">
        <f t="shared" si="12"/>
        <v>170.286</v>
      </c>
      <c r="V57" s="32">
        <f t="shared" si="12"/>
        <v>161.1428</v>
      </c>
      <c r="W57" s="32">
        <f t="shared" si="12"/>
        <v>156.0002</v>
      </c>
      <c r="X57" s="32">
        <f t="shared" si="12"/>
        <v>157.714</v>
      </c>
      <c r="Y57" s="32">
        <f t="shared" si="12"/>
        <v>154.2858</v>
      </c>
      <c r="Z57" s="32">
        <f t="shared" si="12"/>
        <v>166.286</v>
      </c>
      <c r="AA57" s="32">
        <f t="shared" si="12"/>
        <v>160.5712</v>
      </c>
      <c r="AB57" s="32">
        <f t="shared" si="12"/>
        <v>168.5714</v>
      </c>
      <c r="AC57" s="32">
        <f t="shared" si="12"/>
        <v>149.7142</v>
      </c>
      <c r="AD57" s="32">
        <f t="shared" si="12"/>
        <v>166.8572</v>
      </c>
      <c r="AE57" s="32">
        <f t="shared" si="12"/>
        <v>160</v>
      </c>
      <c r="AF57" s="32">
        <f t="shared" si="12"/>
        <v>176.5714</v>
      </c>
      <c r="AG57" s="32">
        <f t="shared" si="12"/>
        <v>161.1428</v>
      </c>
      <c r="AH57" s="32">
        <f t="shared" si="12"/>
        <v>164</v>
      </c>
      <c r="AI57" s="32">
        <f t="shared" si="12"/>
        <v>150.2858</v>
      </c>
      <c r="AJ57" s="32">
        <f t="shared" si="12"/>
        <v>154.857</v>
      </c>
      <c r="AK57" s="32">
        <f t="shared" si="12"/>
        <v>168</v>
      </c>
      <c r="AL57" s="32">
        <f t="shared" si="12"/>
        <v>163.9998</v>
      </c>
      <c r="AM57" s="32">
        <f t="shared" si="12"/>
        <v>163.4282</v>
      </c>
      <c r="AN57" s="32">
        <f t="shared" si="12"/>
        <v>162.8568</v>
      </c>
      <c r="AO57" s="32">
        <f t="shared" si="12"/>
        <v>158.2856</v>
      </c>
      <c r="AP57" s="32">
        <f t="shared" si="12"/>
        <v>155.9998</v>
      </c>
      <c r="AQ57" s="32">
        <f t="shared" si="12"/>
        <v>151.4286</v>
      </c>
      <c r="AR57" s="32">
        <f t="shared" si="12"/>
        <v>164.5714</v>
      </c>
      <c r="AS57" s="32">
        <f t="shared" si="12"/>
        <v>172.5714</v>
      </c>
      <c r="AT57" s="32">
        <f t="shared" si="12"/>
        <v>175.4286</v>
      </c>
      <c r="AU57" s="32">
        <f t="shared" si="12"/>
        <v>0</v>
      </c>
      <c r="AV57" s="32">
        <f t="shared" si="12"/>
        <v>161.7142</v>
      </c>
      <c r="AW57" s="32">
        <f t="shared" si="12"/>
        <v>152.5716</v>
      </c>
    </row>
    <row r="58" ht="15.75" customHeight="1">
      <c r="F58" s="1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ht="15.75" customHeight="1">
      <c r="F59" s="1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ht="15.75" customHeight="1">
      <c r="F60" s="1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ht="15.75" customHeight="1">
      <c r="F61" s="1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ht="15.75" customHeight="1">
      <c r="F62" s="1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ht="15.75" customHeight="1">
      <c r="F63" s="1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ht="15.75" customHeight="1">
      <c r="F64" s="1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ht="15.75" customHeight="1">
      <c r="F65" s="1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ht="15.75" customHeight="1">
      <c r="F66" s="1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ht="15.75" customHeight="1">
      <c r="F67" s="1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ht="15.75" customHeight="1">
      <c r="F68" s="1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ht="15.75" customHeight="1">
      <c r="F69" s="1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ht="15.75" customHeight="1">
      <c r="F70" s="1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ht="15.75" customHeight="1">
      <c r="F71" s="1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ht="15.75" customHeight="1">
      <c r="F72" s="1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ht="15.75" customHeight="1">
      <c r="F73" s="1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ht="15.75" customHeight="1">
      <c r="F74" s="1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ht="15.75" customHeight="1">
      <c r="F75" s="1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ht="15.75" customHeight="1">
      <c r="F76" s="1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ht="15.75" customHeight="1">
      <c r="F77" s="1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ht="15.75" customHeight="1">
      <c r="F78" s="1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ht="15.75" customHeight="1">
      <c r="F79" s="1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ht="15.75" customHeight="1">
      <c r="F80" s="1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ht="15.75" customHeight="1">
      <c r="F81" s="1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ht="15.75" customHeight="1">
      <c r="F82" s="1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ht="15.75" customHeight="1">
      <c r="F83" s="1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ht="15.75" customHeight="1">
      <c r="F84" s="1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ht="15.75" customHeight="1">
      <c r="F85" s="1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ht="15.75" customHeight="1">
      <c r="F86" s="1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ht="15.75" customHeight="1">
      <c r="F87" s="1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ht="15.75" customHeight="1">
      <c r="F88" s="1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ht="15.75" customHeight="1">
      <c r="F89" s="1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ht="15.75" customHeight="1">
      <c r="F90" s="1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ht="15.75" customHeight="1">
      <c r="F91" s="1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ht="15.75" customHeight="1">
      <c r="F92" s="1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ht="15.75" customHeight="1">
      <c r="F93" s="1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ht="15.75" customHeight="1">
      <c r="F94" s="1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ht="15.75" customHeight="1">
      <c r="F95" s="1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ht="15.75" customHeight="1">
      <c r="F96" s="1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ht="15.75" customHeight="1">
      <c r="F97" s="1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ht="15.75" customHeight="1">
      <c r="F98" s="1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ht="15.75" customHeight="1">
      <c r="F99" s="1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ht="15.75" customHeight="1">
      <c r="F100" s="1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ht="15.75" customHeight="1">
      <c r="F101" s="1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ht="15.75" customHeight="1">
      <c r="F102" s="1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ht="15.75" customHeight="1">
      <c r="F103" s="1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ht="15.75" customHeight="1">
      <c r="F104" s="1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ht="15.75" customHeight="1">
      <c r="F105" s="1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ht="15.75" customHeight="1">
      <c r="F106" s="1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ht="15.75" customHeight="1">
      <c r="F107" s="1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ht="15.75" customHeight="1">
      <c r="F108" s="1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ht="15.75" customHeight="1">
      <c r="F109" s="1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ht="15.75" customHeight="1">
      <c r="F110" s="1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ht="15.75" customHeight="1">
      <c r="F111" s="1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ht="15.75" customHeight="1">
      <c r="F112" s="1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ht="15.75" customHeight="1">
      <c r="F113" s="1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ht="15.75" customHeight="1">
      <c r="F114" s="1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ht="15.75" customHeight="1">
      <c r="F115" s="1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ht="15.75" customHeight="1">
      <c r="F116" s="1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ht="15.75" customHeight="1">
      <c r="F117" s="1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ht="15.75" customHeight="1">
      <c r="F118" s="1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ht="15.75" customHeight="1">
      <c r="F119" s="1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ht="15.75" customHeight="1">
      <c r="F120" s="1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ht="15.75" customHeight="1">
      <c r="F121" s="1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ht="15.75" customHeight="1">
      <c r="F122" s="1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ht="15.75" customHeight="1">
      <c r="F123" s="1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ht="15.75" customHeight="1">
      <c r="F124" s="1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ht="15.75" customHeight="1">
      <c r="F125" s="1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ht="15.75" customHeight="1">
      <c r="F126" s="1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ht="15.75" customHeight="1">
      <c r="F127" s="1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ht="15.75" customHeight="1">
      <c r="F128" s="1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ht="15.75" customHeight="1">
      <c r="F129" s="1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ht="15.75" customHeight="1">
      <c r="F130" s="1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ht="15.75" customHeight="1">
      <c r="F131" s="1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ht="15.75" customHeight="1">
      <c r="F132" s="1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ht="15.75" customHeight="1">
      <c r="F133" s="1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ht="15.75" customHeight="1">
      <c r="F134" s="1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ht="15.75" customHeight="1">
      <c r="F135" s="1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ht="15.75" customHeight="1">
      <c r="F136" s="1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ht="15.75" customHeight="1">
      <c r="F137" s="1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ht="15.75" customHeight="1">
      <c r="F138" s="1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ht="15.75" customHeight="1">
      <c r="F139" s="1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ht="15.75" customHeight="1">
      <c r="F140" s="1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ht="15.75" customHeight="1">
      <c r="F141" s="1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ht="15.75" customHeight="1">
      <c r="F142" s="1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ht="15.75" customHeight="1">
      <c r="F143" s="1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ht="15.75" customHeight="1">
      <c r="F144" s="1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ht="15.75" customHeight="1">
      <c r="F145" s="1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ht="15.75" customHeight="1">
      <c r="F146" s="1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ht="15.75" customHeight="1">
      <c r="F147" s="1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ht="15.75" customHeight="1">
      <c r="F148" s="1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ht="15.75" customHeight="1">
      <c r="F149" s="1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ht="15.75" customHeight="1">
      <c r="F150" s="1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ht="15.75" customHeight="1">
      <c r="F151" s="1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ht="15.75" customHeight="1">
      <c r="F152" s="1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ht="15.75" customHeight="1">
      <c r="F153" s="1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ht="15.75" customHeight="1">
      <c r="F154" s="1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ht="15.75" customHeight="1">
      <c r="F155" s="1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ht="15.75" customHeight="1">
      <c r="F156" s="1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ht="15.75" customHeight="1">
      <c r="F157" s="1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ht="15.75" customHeight="1">
      <c r="F158" s="1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ht="15.75" customHeight="1">
      <c r="F159" s="1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ht="15.75" customHeight="1">
      <c r="F160" s="1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ht="15.75" customHeight="1">
      <c r="F161" s="1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ht="15.75" customHeight="1">
      <c r="F162" s="1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ht="15.75" customHeight="1">
      <c r="F163" s="1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ht="15.75" customHeight="1">
      <c r="F164" s="1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ht="15.75" customHeight="1">
      <c r="F165" s="1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ht="15.75" customHeight="1">
      <c r="F166" s="1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ht="15.75" customHeight="1">
      <c r="F167" s="1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ht="15.75" customHeight="1">
      <c r="F168" s="1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ht="15.75" customHeight="1">
      <c r="F169" s="1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ht="15.75" customHeight="1">
      <c r="F170" s="1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ht="15.75" customHeight="1">
      <c r="F171" s="1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ht="15.75" customHeight="1">
      <c r="F172" s="1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ht="15.75" customHeight="1">
      <c r="F173" s="1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ht="15.75" customHeight="1">
      <c r="F174" s="1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ht="15.75" customHeight="1">
      <c r="F175" s="1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ht="15.75" customHeight="1">
      <c r="F176" s="1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ht="15.75" customHeight="1">
      <c r="F177" s="1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ht="15.75" customHeight="1">
      <c r="F178" s="1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ht="15.75" customHeight="1">
      <c r="F179" s="1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ht="15.75" customHeight="1">
      <c r="F180" s="1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ht="15.75" customHeight="1">
      <c r="F181" s="1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ht="15.75" customHeight="1">
      <c r="F182" s="1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ht="15.75" customHeight="1">
      <c r="F183" s="1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ht="15.75" customHeight="1">
      <c r="F184" s="1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ht="15.75" customHeight="1">
      <c r="F185" s="1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ht="15.75" customHeight="1">
      <c r="F186" s="1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ht="15.75" customHeight="1">
      <c r="F187" s="1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ht="15.75" customHeight="1">
      <c r="F188" s="1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ht="15.75" customHeight="1">
      <c r="F189" s="1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ht="15.75" customHeight="1">
      <c r="F190" s="1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ht="15.75" customHeight="1">
      <c r="F191" s="1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ht="15.75" customHeight="1">
      <c r="F192" s="1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ht="15.75" customHeight="1">
      <c r="F193" s="1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ht="15.75" customHeight="1">
      <c r="F194" s="1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ht="15.75" customHeight="1">
      <c r="F195" s="1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ht="15.75" customHeight="1">
      <c r="F196" s="1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ht="15.75" customHeight="1">
      <c r="F197" s="1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ht="15.75" customHeight="1">
      <c r="F198" s="1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ht="15.75" customHeight="1">
      <c r="F199" s="1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ht="15.75" customHeight="1">
      <c r="F200" s="1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ht="15.75" customHeight="1">
      <c r="F201" s="1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ht="15.75" customHeight="1">
      <c r="F202" s="1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ht="15.75" customHeight="1">
      <c r="F203" s="1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ht="15.75" customHeight="1">
      <c r="F204" s="1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ht="15.75" customHeight="1">
      <c r="F205" s="1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ht="15.75" customHeight="1">
      <c r="F206" s="1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ht="15.75" customHeight="1">
      <c r="F207" s="1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ht="15.75" customHeight="1">
      <c r="F208" s="1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ht="15.75" customHeight="1">
      <c r="F209" s="1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ht="15.75" customHeight="1">
      <c r="F210" s="1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ht="15.75" customHeight="1">
      <c r="F211" s="1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ht="15.75" customHeight="1">
      <c r="F212" s="1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ht="15.75" customHeight="1">
      <c r="F213" s="1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ht="15.75" customHeight="1">
      <c r="F214" s="1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ht="15.75" customHeight="1">
      <c r="F215" s="1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ht="15.75" customHeight="1">
      <c r="F216" s="1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ht="15.75" customHeight="1">
      <c r="F217" s="1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ht="15.75" customHeight="1">
      <c r="F218" s="1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ht="15.75" customHeight="1">
      <c r="F219" s="1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ht="15.75" customHeight="1">
      <c r="F220" s="1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ht="15.75" customHeight="1">
      <c r="F221" s="1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ht="15.75" customHeight="1">
      <c r="F222" s="1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ht="15.75" customHeight="1">
      <c r="F223" s="1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ht="15.75" customHeight="1">
      <c r="F224" s="1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ht="15.75" customHeight="1">
      <c r="F225" s="1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ht="15.75" customHeight="1">
      <c r="F226" s="1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ht="15.75" customHeight="1">
      <c r="F227" s="1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ht="15.75" customHeight="1">
      <c r="F228" s="1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ht="15.75" customHeight="1">
      <c r="F229" s="1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ht="15.75" customHeight="1">
      <c r="F230" s="1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ht="15.75" customHeight="1">
      <c r="F231" s="1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ht="15.75" customHeight="1">
      <c r="F232" s="1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ht="15.75" customHeight="1">
      <c r="F233" s="1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ht="15.75" customHeight="1">
      <c r="F234" s="1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ht="15.75" customHeight="1">
      <c r="F235" s="1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ht="15.75" customHeight="1">
      <c r="F236" s="1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ht="15.75" customHeight="1">
      <c r="F237" s="1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ht="15.75" customHeight="1">
      <c r="F238" s="1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ht="15.75" customHeight="1">
      <c r="F239" s="1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ht="15.75" customHeight="1">
      <c r="F240" s="1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ht="15.75" customHeight="1">
      <c r="F241" s="1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ht="15.75" customHeight="1">
      <c r="F242" s="1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ht="15.75" customHeight="1">
      <c r="F243" s="1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ht="15.75" customHeight="1">
      <c r="F244" s="1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ht="15.75" customHeight="1">
      <c r="F245" s="1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ht="15.75" customHeight="1">
      <c r="F246" s="1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ht="15.75" customHeight="1">
      <c r="F247" s="1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ht="15.75" customHeight="1">
      <c r="F248" s="1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ht="15.75" customHeight="1">
      <c r="F249" s="1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ht="15.75" customHeight="1">
      <c r="F250" s="1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ht="15.75" customHeight="1">
      <c r="F251" s="1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ht="15.75" customHeight="1">
      <c r="F252" s="1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ht="15.75" customHeight="1">
      <c r="F253" s="1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ht="15.75" customHeight="1">
      <c r="F254" s="1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ht="15.75" customHeight="1">
      <c r="F255" s="1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ht="15.75" customHeight="1">
      <c r="F256" s="1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ht="15.75" customHeight="1">
      <c r="F257" s="1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7:D7"/>
  </mergeCells>
  <conditionalFormatting sqref="H11:AW16 AH27:AH32 AU27:AU32 AH43:AH48">
    <cfRule type="cellIs" dxfId="0" priority="1" stopIfTrue="1" operator="equal">
      <formula>"DQ"</formula>
    </cfRule>
  </conditionalFormatting>
  <conditionalFormatting sqref="P11:P12 Q11:Q16 P15 H27:AW32 Q43:Q48">
    <cfRule type="cellIs" dxfId="0" priority="2" stopIfTrue="1" operator="equal">
      <formula>"DQ"</formula>
    </cfRule>
  </conditionalFormatting>
  <conditionalFormatting sqref="P11:P12 Q11:Q16 P15 H43:AW48">
    <cfRule type="cellIs" dxfId="0" priority="3" stopIfTrue="1" operator="equal">
      <formula>"DQ"</formula>
    </cfRule>
  </conditionalFormatting>
  <dataValidations>
    <dataValidation type="list" allowBlank="1" showInputMessage="1" showErrorMessage="1" prompt="Error - You must enter a 1-9 or DQ.  " sqref="P11:Q12 Q13:Q14 P15:Q15 Q16 H27:AG32 AI27:AT32 H43:AG48 AI43:AU48">
      <formula1>PotentialScores</formula1>
    </dataValidation>
    <dataValidation type="list" allowBlank="1" showInputMessage="1" showErrorMessage="1" prompt="Error - You've input an invalid score.  Must be 1-9 or DQ.  " sqref="H11:O12 H13:P14 H15:O15 H16:P16 R11:AW16 AH27:AH32 AU27:AW32 AH43:AH48 AV43:AW48">
      <formula1>PotentialScores</formula1>
    </dataValidation>
  </dataValidations>
  <printOptions/>
  <pageMargins bottom="1.5374999999999999" footer="0.0" header="0.0" left="0.7" right="0.7" top="1.5374999999999999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4.43" defaultRowHeight="15.0"/>
  <cols>
    <col customWidth="1" min="1" max="1" width="10.43"/>
    <col customWidth="1" min="2" max="2" width="29.29"/>
    <col customWidth="1" min="3" max="3" width="11.29"/>
    <col customWidth="1" min="5" max="5" width="4.43"/>
    <col customWidth="1" min="6" max="6" width="10.43"/>
    <col customWidth="1" min="7" max="7" width="14.86"/>
    <col customWidth="1" min="8" max="9" width="7.0"/>
    <col customWidth="1" min="10" max="10" width="7.71"/>
    <col customWidth="1" min="11" max="31" width="7.0"/>
    <col customWidth="1" min="32" max="32" width="8.0"/>
    <col customWidth="1" min="33" max="44" width="7.0"/>
    <col customWidth="1" min="45" max="49" width="8.0"/>
  </cols>
  <sheetData>
    <row r="1" ht="15.75" customHeight="1">
      <c r="A1" s="8" t="s">
        <v>45</v>
      </c>
      <c r="F1" s="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 customHeight="1">
      <c r="A2" s="9" t="s">
        <v>46</v>
      </c>
      <c r="B2" s="10" t="s">
        <v>48</v>
      </c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ht="15.75" customHeight="1">
      <c r="A3" s="9" t="s">
        <v>49</v>
      </c>
      <c r="B3" s="9" t="s">
        <v>50</v>
      </c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ht="15.75" customHeight="1">
      <c r="A4" s="9" t="s">
        <v>51</v>
      </c>
      <c r="B4" s="9" t="s">
        <v>52</v>
      </c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ht="15.75" customHeight="1">
      <c r="A5" s="9" t="s">
        <v>53</v>
      </c>
      <c r="B5" s="9" t="s">
        <v>54</v>
      </c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ht="15.75" customHeight="1">
      <c r="A6" s="13" t="s">
        <v>55</v>
      </c>
      <c r="B6" s="14" t="s">
        <v>56</v>
      </c>
      <c r="F6" s="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ht="15.75" customHeight="1">
      <c r="A7" s="9" t="s">
        <v>80</v>
      </c>
      <c r="B7" s="33" t="s">
        <v>81</v>
      </c>
      <c r="F7" s="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ht="15.75" customHeight="1">
      <c r="B8" s="34" t="s">
        <v>82</v>
      </c>
      <c r="F8" s="1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ht="15.75" customHeight="1">
      <c r="B9" s="34" t="s">
        <v>83</v>
      </c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ht="15.75" customHeight="1">
      <c r="B10" s="34" t="s">
        <v>84</v>
      </c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ht="15.75" customHeight="1">
      <c r="B11" s="34" t="s">
        <v>85</v>
      </c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ht="15.75" customHeight="1">
      <c r="B12" s="34" t="s">
        <v>86</v>
      </c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>
      <c r="A13" s="15" t="s">
        <v>87</v>
      </c>
      <c r="F13" s="12"/>
      <c r="G13" s="16"/>
      <c r="H13" s="16"/>
      <c r="I13" s="16"/>
      <c r="J13" s="16"/>
      <c r="K13" s="16"/>
      <c r="L13" s="16"/>
      <c r="M13" s="16"/>
      <c r="N13" s="16"/>
      <c r="O13" s="1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>
      <c r="F14" s="17" t="s">
        <v>58</v>
      </c>
      <c r="G14" s="1" t="s">
        <v>2</v>
      </c>
      <c r="H14" s="18">
        <v>101.0</v>
      </c>
      <c r="I14" s="18">
        <v>102.0</v>
      </c>
      <c r="J14" s="18">
        <v>103.0</v>
      </c>
      <c r="K14" s="18">
        <v>104.0</v>
      </c>
      <c r="L14" s="18">
        <v>105.0</v>
      </c>
      <c r="M14" s="18">
        <v>106.0</v>
      </c>
      <c r="N14" s="18">
        <v>107.0</v>
      </c>
      <c r="O14" s="18">
        <v>108.0</v>
      </c>
      <c r="P14" s="18">
        <v>109.0</v>
      </c>
      <c r="Q14" s="18">
        <v>110.0</v>
      </c>
      <c r="R14" s="18">
        <v>111.0</v>
      </c>
      <c r="S14" s="18">
        <v>112.0</v>
      </c>
      <c r="T14" s="18">
        <v>113.0</v>
      </c>
      <c r="U14" s="18">
        <v>114.0</v>
      </c>
      <c r="V14" s="18">
        <v>115.0</v>
      </c>
      <c r="W14" s="18">
        <v>116.0</v>
      </c>
      <c r="X14" s="18">
        <v>117.0</v>
      </c>
      <c r="Y14" s="18">
        <v>118.0</v>
      </c>
      <c r="Z14" s="18">
        <v>119.0</v>
      </c>
      <c r="AA14" s="18">
        <v>120.0</v>
      </c>
      <c r="AB14" s="18">
        <v>121.0</v>
      </c>
      <c r="AC14" s="18">
        <v>122.0</v>
      </c>
      <c r="AD14" s="18">
        <v>123.0</v>
      </c>
      <c r="AE14" s="18">
        <v>124.0</v>
      </c>
      <c r="AF14" s="18">
        <v>125.0</v>
      </c>
      <c r="AG14" s="18">
        <v>126.0</v>
      </c>
      <c r="AH14" s="18">
        <v>127.0</v>
      </c>
      <c r="AI14" s="18">
        <v>128.0</v>
      </c>
      <c r="AJ14" s="18">
        <v>129.0</v>
      </c>
      <c r="AK14" s="18">
        <v>130.0</v>
      </c>
      <c r="AL14" s="18">
        <v>131.0</v>
      </c>
      <c r="AM14" s="18">
        <v>132.0</v>
      </c>
      <c r="AN14" s="18">
        <v>133.0</v>
      </c>
      <c r="AO14" s="18">
        <v>134.0</v>
      </c>
      <c r="AP14" s="18">
        <v>135.0</v>
      </c>
      <c r="AQ14" s="18">
        <v>136.0</v>
      </c>
      <c r="AR14" s="18">
        <v>137.0</v>
      </c>
      <c r="AS14" s="18">
        <v>138.0</v>
      </c>
      <c r="AT14" s="18">
        <v>139.0</v>
      </c>
      <c r="AU14" s="18">
        <v>140.0</v>
      </c>
      <c r="AV14" s="18">
        <v>141.0</v>
      </c>
      <c r="AW14" s="18">
        <v>142.0</v>
      </c>
    </row>
    <row r="15">
      <c r="F15" s="17"/>
      <c r="G15" s="19" t="s">
        <v>59</v>
      </c>
      <c r="H15" s="19">
        <v>1.0</v>
      </c>
      <c r="I15" s="19">
        <v>2.0</v>
      </c>
      <c r="J15" s="19">
        <v>3.0</v>
      </c>
      <c r="K15" s="19">
        <v>4.0</v>
      </c>
      <c r="L15" s="19">
        <v>5.0</v>
      </c>
      <c r="M15" s="19">
        <v>6.0</v>
      </c>
      <c r="N15" s="19">
        <v>7.0</v>
      </c>
      <c r="O15" s="19">
        <v>8.0</v>
      </c>
      <c r="P15" s="19">
        <v>9.0</v>
      </c>
      <c r="Q15" s="19">
        <v>10.0</v>
      </c>
      <c r="R15" s="19">
        <v>11.0</v>
      </c>
      <c r="S15" s="19">
        <v>12.0</v>
      </c>
      <c r="T15" s="19">
        <v>13.0</v>
      </c>
      <c r="U15" s="19">
        <v>14.0</v>
      </c>
      <c r="V15" s="19">
        <v>15.0</v>
      </c>
      <c r="W15" s="19">
        <v>16.0</v>
      </c>
      <c r="X15" s="19">
        <v>17.0</v>
      </c>
      <c r="Y15" s="19">
        <v>18.0</v>
      </c>
      <c r="Z15" s="19">
        <v>19.0</v>
      </c>
      <c r="AA15" s="19">
        <v>20.0</v>
      </c>
      <c r="AB15" s="19">
        <v>21.0</v>
      </c>
      <c r="AC15" s="19">
        <v>22.0</v>
      </c>
      <c r="AD15" s="19">
        <v>23.0</v>
      </c>
      <c r="AE15" s="19">
        <v>24.0</v>
      </c>
      <c r="AF15" s="19">
        <v>25.0</v>
      </c>
      <c r="AG15" s="19">
        <v>26.0</v>
      </c>
      <c r="AH15" s="19">
        <v>27.0</v>
      </c>
      <c r="AI15" s="19">
        <v>28.0</v>
      </c>
      <c r="AJ15" s="19">
        <v>29.0</v>
      </c>
      <c r="AK15" s="19">
        <v>30.0</v>
      </c>
      <c r="AL15" s="19">
        <v>31.0</v>
      </c>
      <c r="AM15" s="19">
        <v>32.0</v>
      </c>
      <c r="AN15" s="19">
        <v>33.0</v>
      </c>
      <c r="AO15" s="19">
        <v>34.0</v>
      </c>
      <c r="AP15" s="19">
        <v>35.0</v>
      </c>
      <c r="AQ15" s="19">
        <v>36.0</v>
      </c>
      <c r="AR15" s="19">
        <v>37.0</v>
      </c>
      <c r="AS15" s="19">
        <v>38.0</v>
      </c>
      <c r="AT15" s="19">
        <v>39.0</v>
      </c>
      <c r="AU15" s="19">
        <v>40.0</v>
      </c>
      <c r="AV15" s="19">
        <v>41.0</v>
      </c>
      <c r="AW15" s="19">
        <v>42.0</v>
      </c>
    </row>
    <row r="16">
      <c r="A16" s="20" t="s">
        <v>60</v>
      </c>
      <c r="B16" s="21" t="s">
        <v>61</v>
      </c>
      <c r="C16" s="21" t="s">
        <v>62</v>
      </c>
      <c r="D16" s="22" t="s">
        <v>63</v>
      </c>
      <c r="F16" s="12"/>
      <c r="G16" s="23" t="s">
        <v>64</v>
      </c>
    </row>
    <row r="17">
      <c r="A17" s="24">
        <v>16.0</v>
      </c>
      <c r="B17" s="2" t="str">
        <f>VLOOKUP(A17,TEAMS!$A$2:$B$43,2,0)</f>
        <v>Q UP</v>
      </c>
      <c r="C17" s="25">
        <f t="shared" ref="C17:C58" si="1">HLOOKUP(A17,$H$48:$AW$63,16,0)</f>
        <v>180</v>
      </c>
      <c r="D17" s="24">
        <f t="shared" ref="D17:D58" si="2">_xlfn.RANK.EQ(C17,$C$17:$C$58)</f>
        <v>1</v>
      </c>
      <c r="F17" s="12"/>
      <c r="G17" s="27">
        <v>1.0</v>
      </c>
      <c r="H17" s="28">
        <v>9.0</v>
      </c>
      <c r="I17" s="28">
        <v>9.0</v>
      </c>
      <c r="J17" s="28">
        <v>8.0</v>
      </c>
      <c r="K17" s="28">
        <v>8.0</v>
      </c>
      <c r="L17" s="28">
        <v>8.0</v>
      </c>
      <c r="M17" s="28">
        <v>7.0</v>
      </c>
      <c r="N17" s="28">
        <v>8.0</v>
      </c>
      <c r="O17" s="28">
        <v>7.0</v>
      </c>
      <c r="P17" s="28">
        <v>6.0</v>
      </c>
      <c r="Q17" s="28" t="s">
        <v>66</v>
      </c>
      <c r="R17" s="28">
        <v>8.0</v>
      </c>
      <c r="S17" s="28">
        <v>8.0</v>
      </c>
      <c r="T17" s="28">
        <v>8.0</v>
      </c>
      <c r="U17" s="28">
        <v>9.0</v>
      </c>
      <c r="V17" s="28">
        <v>9.0</v>
      </c>
      <c r="W17" s="28">
        <v>9.0</v>
      </c>
      <c r="X17" s="28">
        <v>9.0</v>
      </c>
      <c r="Y17" s="28">
        <v>8.0</v>
      </c>
      <c r="Z17" s="28">
        <v>7.0</v>
      </c>
      <c r="AA17" s="28">
        <v>9.0</v>
      </c>
      <c r="AB17" s="28">
        <v>9.0</v>
      </c>
      <c r="AC17" s="28">
        <v>6.0</v>
      </c>
      <c r="AD17" s="28">
        <v>7.0</v>
      </c>
      <c r="AE17" s="28">
        <v>8.0</v>
      </c>
      <c r="AF17" s="28">
        <v>8.0</v>
      </c>
      <c r="AG17" s="28">
        <v>9.0</v>
      </c>
      <c r="AH17" s="28">
        <v>7.0</v>
      </c>
      <c r="AI17" s="28">
        <v>8.0</v>
      </c>
      <c r="AJ17" s="28">
        <v>7.0</v>
      </c>
      <c r="AK17" s="28">
        <v>9.0</v>
      </c>
      <c r="AL17" s="28">
        <v>9.0</v>
      </c>
      <c r="AM17" s="28">
        <v>8.0</v>
      </c>
      <c r="AN17" s="28">
        <v>8.0</v>
      </c>
      <c r="AO17" s="28">
        <v>8.0</v>
      </c>
      <c r="AP17" s="28">
        <v>8.0</v>
      </c>
      <c r="AQ17" s="28">
        <v>8.0</v>
      </c>
      <c r="AR17" s="28">
        <v>9.0</v>
      </c>
      <c r="AS17" s="28">
        <v>9.0</v>
      </c>
      <c r="AT17" s="28">
        <v>8.0</v>
      </c>
      <c r="AU17" s="28" t="s">
        <v>66</v>
      </c>
      <c r="AV17" s="28">
        <v>8.0</v>
      </c>
      <c r="AW17" s="28">
        <v>8.0</v>
      </c>
    </row>
    <row r="18">
      <c r="A18" s="24">
        <v>30.0</v>
      </c>
      <c r="B18" s="2" t="str">
        <f>VLOOKUP(A18,TEAMS!$A$2:$B$43,2,0)</f>
        <v>Andrew Knopke</v>
      </c>
      <c r="C18" s="25">
        <f t="shared" si="1"/>
        <v>177.7144</v>
      </c>
      <c r="D18" s="24">
        <f t="shared" si="2"/>
        <v>2</v>
      </c>
      <c r="F18" s="12"/>
      <c r="G18" s="27">
        <v>2.0</v>
      </c>
      <c r="H18" s="28">
        <v>7.0</v>
      </c>
      <c r="I18" s="28">
        <v>9.0</v>
      </c>
      <c r="J18" s="28">
        <v>9.0</v>
      </c>
      <c r="K18" s="28">
        <v>8.0</v>
      </c>
      <c r="L18" s="28">
        <v>8.0</v>
      </c>
      <c r="M18" s="28">
        <v>9.0</v>
      </c>
      <c r="N18" s="28">
        <v>8.0</v>
      </c>
      <c r="O18" s="28">
        <v>9.0</v>
      </c>
      <c r="P18" s="28">
        <v>6.0</v>
      </c>
      <c r="Q18" s="28" t="s">
        <v>66</v>
      </c>
      <c r="R18" s="28">
        <v>8.0</v>
      </c>
      <c r="S18" s="28">
        <v>7.0</v>
      </c>
      <c r="T18" s="28">
        <v>9.0</v>
      </c>
      <c r="U18" s="28">
        <v>8.0</v>
      </c>
      <c r="V18" s="28">
        <v>9.0</v>
      </c>
      <c r="W18" s="28">
        <v>9.0</v>
      </c>
      <c r="X18" s="28">
        <v>9.0</v>
      </c>
      <c r="Y18" s="28">
        <v>9.0</v>
      </c>
      <c r="Z18" s="28">
        <v>7.0</v>
      </c>
      <c r="AA18" s="28">
        <v>9.0</v>
      </c>
      <c r="AB18" s="28">
        <v>8.0</v>
      </c>
      <c r="AC18" s="28">
        <v>8.0</v>
      </c>
      <c r="AD18" s="28">
        <v>8.0</v>
      </c>
      <c r="AE18" s="28">
        <v>7.0</v>
      </c>
      <c r="AF18" s="28">
        <v>7.0</v>
      </c>
      <c r="AG18" s="28">
        <v>8.0</v>
      </c>
      <c r="AH18" s="28">
        <v>6.0</v>
      </c>
      <c r="AI18" s="28">
        <v>8.0</v>
      </c>
      <c r="AJ18" s="28">
        <v>7.0</v>
      </c>
      <c r="AK18" s="28">
        <v>9.0</v>
      </c>
      <c r="AL18" s="28">
        <v>9.0</v>
      </c>
      <c r="AM18" s="28">
        <v>9.0</v>
      </c>
      <c r="AN18" s="28">
        <v>8.0</v>
      </c>
      <c r="AO18" s="28">
        <v>8.0</v>
      </c>
      <c r="AP18" s="28">
        <v>7.0</v>
      </c>
      <c r="AQ18" s="28">
        <v>8.0</v>
      </c>
      <c r="AR18" s="28">
        <v>8.0</v>
      </c>
      <c r="AS18" s="28">
        <v>8.0</v>
      </c>
      <c r="AT18" s="28">
        <v>8.0</v>
      </c>
      <c r="AU18" s="28" t="s">
        <v>66</v>
      </c>
      <c r="AV18" s="28">
        <v>8.0</v>
      </c>
      <c r="AW18" s="28">
        <v>9.0</v>
      </c>
    </row>
    <row r="19">
      <c r="A19" s="24">
        <v>20.0</v>
      </c>
      <c r="B19" s="2" t="str">
        <f>VLOOKUP(A19,TEAMS!$A$2:$B$43,2,0)</f>
        <v>Ming St Meats</v>
      </c>
      <c r="C19" s="25">
        <f t="shared" si="1"/>
        <v>177.143</v>
      </c>
      <c r="D19" s="24">
        <f t="shared" si="2"/>
        <v>3</v>
      </c>
      <c r="F19" s="12"/>
      <c r="G19" s="27">
        <v>3.0</v>
      </c>
      <c r="H19" s="28">
        <v>8.0</v>
      </c>
      <c r="I19" s="28">
        <v>9.0</v>
      </c>
      <c r="J19" s="28">
        <v>9.0</v>
      </c>
      <c r="K19" s="28">
        <v>8.0</v>
      </c>
      <c r="L19" s="28">
        <v>7.0</v>
      </c>
      <c r="M19" s="28">
        <v>8.0</v>
      </c>
      <c r="N19" s="28">
        <v>8.0</v>
      </c>
      <c r="O19" s="28">
        <v>9.0</v>
      </c>
      <c r="P19" s="28">
        <v>9.0</v>
      </c>
      <c r="Q19" s="28" t="s">
        <v>66</v>
      </c>
      <c r="R19" s="28">
        <v>7.0</v>
      </c>
      <c r="S19" s="28">
        <v>8.0</v>
      </c>
      <c r="T19" s="28">
        <v>7.0</v>
      </c>
      <c r="U19" s="28">
        <v>8.0</v>
      </c>
      <c r="V19" s="28">
        <v>8.0</v>
      </c>
      <c r="W19" s="28">
        <v>8.0</v>
      </c>
      <c r="X19" s="28">
        <v>8.0</v>
      </c>
      <c r="Y19" s="28">
        <v>9.0</v>
      </c>
      <c r="Z19" s="28">
        <v>7.0</v>
      </c>
      <c r="AA19" s="28">
        <v>9.0</v>
      </c>
      <c r="AB19" s="28">
        <v>7.0</v>
      </c>
      <c r="AC19" s="28">
        <v>8.0</v>
      </c>
      <c r="AD19" s="28">
        <v>6.0</v>
      </c>
      <c r="AE19" s="28">
        <v>7.0</v>
      </c>
      <c r="AF19" s="28">
        <v>9.0</v>
      </c>
      <c r="AG19" s="28">
        <v>8.0</v>
      </c>
      <c r="AH19" s="28">
        <v>8.0</v>
      </c>
      <c r="AI19" s="28">
        <v>9.0</v>
      </c>
      <c r="AJ19" s="28">
        <v>9.0</v>
      </c>
      <c r="AK19" s="28">
        <v>9.0</v>
      </c>
      <c r="AL19" s="28">
        <v>8.0</v>
      </c>
      <c r="AM19" s="28">
        <v>9.0</v>
      </c>
      <c r="AN19" s="28">
        <v>8.0</v>
      </c>
      <c r="AO19" s="28">
        <v>9.0</v>
      </c>
      <c r="AP19" s="28">
        <v>8.0</v>
      </c>
      <c r="AQ19" s="28">
        <v>7.0</v>
      </c>
      <c r="AR19" s="28">
        <v>8.0</v>
      </c>
      <c r="AS19" s="28">
        <v>8.0</v>
      </c>
      <c r="AT19" s="28">
        <v>8.0</v>
      </c>
      <c r="AU19" s="28" t="s">
        <v>66</v>
      </c>
      <c r="AV19" s="28">
        <v>9.0</v>
      </c>
      <c r="AW19" s="28">
        <v>7.0</v>
      </c>
    </row>
    <row r="20">
      <c r="A20" s="24">
        <v>2.0</v>
      </c>
      <c r="B20" s="2" t="str">
        <f>VLOOKUP(A20,TEAMS!$A$2:$B$43,2,0)</f>
        <v>Arno Meats</v>
      </c>
      <c r="C20" s="25">
        <f t="shared" si="1"/>
        <v>176.5714</v>
      </c>
      <c r="D20" s="24">
        <f t="shared" si="2"/>
        <v>4</v>
      </c>
      <c r="F20" s="12"/>
      <c r="G20" s="27">
        <v>4.0</v>
      </c>
      <c r="H20" s="28">
        <v>7.0</v>
      </c>
      <c r="I20" s="28">
        <v>8.0</v>
      </c>
      <c r="J20" s="28">
        <v>9.0</v>
      </c>
      <c r="K20" s="28">
        <v>7.0</v>
      </c>
      <c r="L20" s="28">
        <v>8.0</v>
      </c>
      <c r="M20" s="28">
        <v>8.0</v>
      </c>
      <c r="N20" s="28">
        <v>6.0</v>
      </c>
      <c r="O20" s="28">
        <v>7.0</v>
      </c>
      <c r="P20" s="28">
        <v>5.0</v>
      </c>
      <c r="Q20" s="28" t="s">
        <v>66</v>
      </c>
      <c r="R20" s="28">
        <v>8.0</v>
      </c>
      <c r="S20" s="28">
        <v>7.0</v>
      </c>
      <c r="T20" s="28">
        <v>9.0</v>
      </c>
      <c r="U20" s="28">
        <v>8.0</v>
      </c>
      <c r="V20" s="28">
        <v>7.0</v>
      </c>
      <c r="W20" s="28">
        <v>9.0</v>
      </c>
      <c r="X20" s="28">
        <v>8.0</v>
      </c>
      <c r="Y20" s="28">
        <v>9.0</v>
      </c>
      <c r="Z20" s="28">
        <v>8.0</v>
      </c>
      <c r="AA20" s="28">
        <v>9.0</v>
      </c>
      <c r="AB20" s="28">
        <v>8.0</v>
      </c>
      <c r="AC20" s="28">
        <v>7.0</v>
      </c>
      <c r="AD20" s="28">
        <v>8.0</v>
      </c>
      <c r="AE20" s="28">
        <v>7.0</v>
      </c>
      <c r="AF20" s="28">
        <v>7.0</v>
      </c>
      <c r="AG20" s="28">
        <v>8.0</v>
      </c>
      <c r="AH20" s="28">
        <v>7.0</v>
      </c>
      <c r="AI20" s="28">
        <v>8.0</v>
      </c>
      <c r="AJ20" s="28">
        <v>7.0</v>
      </c>
      <c r="AK20" s="28">
        <v>8.0</v>
      </c>
      <c r="AL20" s="28">
        <v>6.0</v>
      </c>
      <c r="AM20" s="28">
        <v>6.0</v>
      </c>
      <c r="AN20" s="28">
        <v>6.0</v>
      </c>
      <c r="AO20" s="28">
        <v>7.0</v>
      </c>
      <c r="AP20" s="28">
        <v>6.0</v>
      </c>
      <c r="AQ20" s="28">
        <v>7.0</v>
      </c>
      <c r="AR20" s="28">
        <v>8.0</v>
      </c>
      <c r="AS20" s="28">
        <v>7.0</v>
      </c>
      <c r="AT20" s="28">
        <v>8.0</v>
      </c>
      <c r="AU20" s="28" t="s">
        <v>66</v>
      </c>
      <c r="AV20" s="28">
        <v>9.0</v>
      </c>
      <c r="AW20" s="28">
        <v>7.0</v>
      </c>
    </row>
    <row r="21" ht="15.75" customHeight="1">
      <c r="A21" s="24">
        <v>18.0</v>
      </c>
      <c r="B21" s="2" t="str">
        <f>VLOOKUP(A21,TEAMS!$A$2:$B$43,2,0)</f>
        <v>The Corduroy Pillows</v>
      </c>
      <c r="C21" s="25">
        <f t="shared" si="1"/>
        <v>174.8572</v>
      </c>
      <c r="D21" s="24">
        <f t="shared" si="2"/>
        <v>5</v>
      </c>
      <c r="F21" s="12"/>
      <c r="G21" s="27">
        <v>5.0</v>
      </c>
      <c r="H21" s="28">
        <v>9.0</v>
      </c>
      <c r="I21" s="28">
        <v>8.0</v>
      </c>
      <c r="J21" s="28">
        <v>7.0</v>
      </c>
      <c r="K21" s="28">
        <v>7.0</v>
      </c>
      <c r="L21" s="28">
        <v>8.0</v>
      </c>
      <c r="M21" s="28">
        <v>8.0</v>
      </c>
      <c r="N21" s="28">
        <v>8.0</v>
      </c>
      <c r="O21" s="28">
        <v>9.0</v>
      </c>
      <c r="P21" s="28">
        <v>9.0</v>
      </c>
      <c r="Q21" s="28" t="s">
        <v>66</v>
      </c>
      <c r="R21" s="28">
        <v>9.0</v>
      </c>
      <c r="S21" s="28">
        <v>8.0</v>
      </c>
      <c r="T21" s="28">
        <v>8.0</v>
      </c>
      <c r="U21" s="28">
        <v>8.0</v>
      </c>
      <c r="V21" s="28">
        <v>8.0</v>
      </c>
      <c r="W21" s="28">
        <v>9.0</v>
      </c>
      <c r="X21" s="28">
        <v>8.0</v>
      </c>
      <c r="Y21" s="28">
        <v>8.0</v>
      </c>
      <c r="Z21" s="28">
        <v>8.0</v>
      </c>
      <c r="AA21" s="28">
        <v>8.0</v>
      </c>
      <c r="AB21" s="28">
        <v>8.0</v>
      </c>
      <c r="AC21" s="28">
        <v>8.0</v>
      </c>
      <c r="AD21" s="28">
        <v>7.0</v>
      </c>
      <c r="AE21" s="28">
        <v>8.0</v>
      </c>
      <c r="AF21" s="28">
        <v>7.0</v>
      </c>
      <c r="AG21" s="28">
        <v>8.0</v>
      </c>
      <c r="AH21" s="28">
        <v>7.0</v>
      </c>
      <c r="AI21" s="28">
        <v>7.0</v>
      </c>
      <c r="AJ21" s="28">
        <v>7.0</v>
      </c>
      <c r="AK21" s="28">
        <v>9.0</v>
      </c>
      <c r="AL21" s="28">
        <v>9.0</v>
      </c>
      <c r="AM21" s="28">
        <v>8.0</v>
      </c>
      <c r="AN21" s="28">
        <v>9.0</v>
      </c>
      <c r="AO21" s="28">
        <v>8.0</v>
      </c>
      <c r="AP21" s="28">
        <v>9.0</v>
      </c>
      <c r="AQ21" s="28">
        <v>8.0</v>
      </c>
      <c r="AR21" s="28">
        <v>7.0</v>
      </c>
      <c r="AS21" s="28">
        <v>7.0</v>
      </c>
      <c r="AT21" s="28">
        <v>8.0</v>
      </c>
      <c r="AU21" s="28" t="s">
        <v>66</v>
      </c>
      <c r="AV21" s="28">
        <v>9.0</v>
      </c>
      <c r="AW21" s="28">
        <v>6.0</v>
      </c>
    </row>
    <row r="22" ht="15.75" customHeight="1">
      <c r="A22" s="24">
        <v>41.0</v>
      </c>
      <c r="B22" s="2" t="str">
        <f>VLOOKUP(A22,TEAMS!$A$2:$B$43,2,0)</f>
        <v>2 sauced 2 smoke</v>
      </c>
      <c r="C22" s="25">
        <f t="shared" si="1"/>
        <v>173.143</v>
      </c>
      <c r="D22" s="24">
        <f t="shared" si="2"/>
        <v>6</v>
      </c>
      <c r="F22" s="12"/>
      <c r="G22" s="27">
        <v>6.0</v>
      </c>
      <c r="H22" s="28">
        <v>8.0</v>
      </c>
      <c r="I22" s="28">
        <v>9.0</v>
      </c>
      <c r="J22" s="28">
        <v>8.0</v>
      </c>
      <c r="K22" s="28">
        <v>9.0</v>
      </c>
      <c r="L22" s="28">
        <v>7.0</v>
      </c>
      <c r="M22" s="28">
        <v>8.0</v>
      </c>
      <c r="N22" s="28">
        <v>6.0</v>
      </c>
      <c r="O22" s="28">
        <v>7.0</v>
      </c>
      <c r="P22" s="28">
        <v>5.0</v>
      </c>
      <c r="Q22" s="28" t="s">
        <v>66</v>
      </c>
      <c r="R22" s="28">
        <v>8.0</v>
      </c>
      <c r="S22" s="28">
        <v>8.0</v>
      </c>
      <c r="T22" s="28">
        <v>9.0</v>
      </c>
      <c r="U22" s="28">
        <v>8.0</v>
      </c>
      <c r="V22" s="28">
        <v>7.0</v>
      </c>
      <c r="W22" s="28">
        <v>9.0</v>
      </c>
      <c r="X22" s="28">
        <v>8.0</v>
      </c>
      <c r="Y22" s="28">
        <v>9.0</v>
      </c>
      <c r="Z22" s="28">
        <v>8.0</v>
      </c>
      <c r="AA22" s="28">
        <v>9.0</v>
      </c>
      <c r="AB22" s="28">
        <v>7.0</v>
      </c>
      <c r="AC22" s="28">
        <v>7.0</v>
      </c>
      <c r="AD22" s="28">
        <v>8.0</v>
      </c>
      <c r="AE22" s="28">
        <v>8.0</v>
      </c>
      <c r="AF22" s="28">
        <v>9.0</v>
      </c>
      <c r="AG22" s="28">
        <v>7.0</v>
      </c>
      <c r="AH22" s="28">
        <v>8.0</v>
      </c>
      <c r="AI22" s="28">
        <v>9.0</v>
      </c>
      <c r="AJ22" s="28">
        <v>7.0</v>
      </c>
      <c r="AK22" s="28">
        <v>9.0</v>
      </c>
      <c r="AL22" s="28">
        <v>8.0</v>
      </c>
      <c r="AM22" s="28">
        <v>6.0</v>
      </c>
      <c r="AN22" s="28">
        <v>7.0</v>
      </c>
      <c r="AO22" s="28">
        <v>8.0</v>
      </c>
      <c r="AP22" s="28">
        <v>9.0</v>
      </c>
      <c r="AQ22" s="28">
        <v>9.0</v>
      </c>
      <c r="AR22" s="28">
        <v>8.0</v>
      </c>
      <c r="AS22" s="28">
        <v>9.0</v>
      </c>
      <c r="AT22" s="28">
        <v>8.0</v>
      </c>
      <c r="AU22" s="28" t="s">
        <v>66</v>
      </c>
      <c r="AV22" s="28">
        <v>9.0</v>
      </c>
      <c r="AW22" s="28">
        <v>9.0</v>
      </c>
    </row>
    <row r="23" ht="15.75" customHeight="1">
      <c r="A23" s="24">
        <v>38.0</v>
      </c>
      <c r="B23" s="2" t="str">
        <f>VLOOKUP(A23,TEAMS!$A$2:$B$43,2,0)</f>
        <v>Smoking on a Prayer</v>
      </c>
      <c r="C23" s="25">
        <f t="shared" si="1"/>
        <v>170.8568</v>
      </c>
      <c r="D23" s="24">
        <f t="shared" si="2"/>
        <v>7</v>
      </c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ht="15.75" customHeight="1">
      <c r="A24" s="24">
        <v>6.0</v>
      </c>
      <c r="B24" s="2" t="str">
        <f>VLOOKUP(A24,TEAMS!$A$2:$B$43,2,0)</f>
        <v>Sweet Swine O' Mine </v>
      </c>
      <c r="C24" s="25">
        <f t="shared" si="1"/>
        <v>168.5712</v>
      </c>
      <c r="D24" s="24">
        <f t="shared" si="2"/>
        <v>8</v>
      </c>
      <c r="F24" s="12"/>
      <c r="G24" s="29" t="s">
        <v>71</v>
      </c>
      <c r="H24" s="30">
        <f t="shared" ref="H24:AW24" si="3">MIN(H17:H22)</f>
        <v>7</v>
      </c>
      <c r="I24" s="30">
        <f t="shared" si="3"/>
        <v>8</v>
      </c>
      <c r="J24" s="30">
        <f t="shared" si="3"/>
        <v>7</v>
      </c>
      <c r="K24" s="30">
        <f t="shared" si="3"/>
        <v>7</v>
      </c>
      <c r="L24" s="30">
        <f t="shared" si="3"/>
        <v>7</v>
      </c>
      <c r="M24" s="30">
        <f t="shared" si="3"/>
        <v>7</v>
      </c>
      <c r="N24" s="30">
        <f t="shared" si="3"/>
        <v>6</v>
      </c>
      <c r="O24" s="30">
        <f t="shared" si="3"/>
        <v>7</v>
      </c>
      <c r="P24" s="30">
        <f t="shared" si="3"/>
        <v>5</v>
      </c>
      <c r="Q24" s="30">
        <f t="shared" si="3"/>
        <v>0</v>
      </c>
      <c r="R24" s="30">
        <f t="shared" si="3"/>
        <v>7</v>
      </c>
      <c r="S24" s="30">
        <f t="shared" si="3"/>
        <v>7</v>
      </c>
      <c r="T24" s="30">
        <f t="shared" si="3"/>
        <v>7</v>
      </c>
      <c r="U24" s="30">
        <f t="shared" si="3"/>
        <v>8</v>
      </c>
      <c r="V24" s="30">
        <f t="shared" si="3"/>
        <v>7</v>
      </c>
      <c r="W24" s="30">
        <f t="shared" si="3"/>
        <v>8</v>
      </c>
      <c r="X24" s="30">
        <f t="shared" si="3"/>
        <v>8</v>
      </c>
      <c r="Y24" s="30">
        <f t="shared" si="3"/>
        <v>8</v>
      </c>
      <c r="Z24" s="30">
        <f t="shared" si="3"/>
        <v>7</v>
      </c>
      <c r="AA24" s="30">
        <f t="shared" si="3"/>
        <v>8</v>
      </c>
      <c r="AB24" s="30">
        <f t="shared" si="3"/>
        <v>7</v>
      </c>
      <c r="AC24" s="30">
        <f t="shared" si="3"/>
        <v>6</v>
      </c>
      <c r="AD24" s="30">
        <f t="shared" si="3"/>
        <v>6</v>
      </c>
      <c r="AE24" s="30">
        <f t="shared" si="3"/>
        <v>7</v>
      </c>
      <c r="AF24" s="30">
        <f t="shared" si="3"/>
        <v>7</v>
      </c>
      <c r="AG24" s="30">
        <f t="shared" si="3"/>
        <v>7</v>
      </c>
      <c r="AH24" s="30">
        <f t="shared" si="3"/>
        <v>6</v>
      </c>
      <c r="AI24" s="30">
        <f t="shared" si="3"/>
        <v>7</v>
      </c>
      <c r="AJ24" s="30">
        <f t="shared" si="3"/>
        <v>7</v>
      </c>
      <c r="AK24" s="30">
        <f t="shared" si="3"/>
        <v>8</v>
      </c>
      <c r="AL24" s="30">
        <f t="shared" si="3"/>
        <v>6</v>
      </c>
      <c r="AM24" s="30">
        <f t="shared" si="3"/>
        <v>6</v>
      </c>
      <c r="AN24" s="30">
        <f t="shared" si="3"/>
        <v>6</v>
      </c>
      <c r="AO24" s="30">
        <f t="shared" si="3"/>
        <v>7</v>
      </c>
      <c r="AP24" s="30">
        <f t="shared" si="3"/>
        <v>6</v>
      </c>
      <c r="AQ24" s="30">
        <f t="shared" si="3"/>
        <v>7</v>
      </c>
      <c r="AR24" s="30">
        <f t="shared" si="3"/>
        <v>7</v>
      </c>
      <c r="AS24" s="30">
        <f t="shared" si="3"/>
        <v>7</v>
      </c>
      <c r="AT24" s="30">
        <f t="shared" si="3"/>
        <v>8</v>
      </c>
      <c r="AU24" s="30">
        <f t="shared" si="3"/>
        <v>0</v>
      </c>
      <c r="AV24" s="30">
        <f t="shared" si="3"/>
        <v>8</v>
      </c>
      <c r="AW24" s="30">
        <f t="shared" si="3"/>
        <v>6</v>
      </c>
    </row>
    <row r="25" ht="15.75" customHeight="1">
      <c r="A25" s="24">
        <v>37.0</v>
      </c>
      <c r="B25" s="2" t="str">
        <f>VLOOKUP(A25,TEAMS!$A$2:$B$43,2,0)</f>
        <v>Whiskey Wine and a Little Swine</v>
      </c>
      <c r="C25" s="25">
        <f t="shared" si="1"/>
        <v>168.5712</v>
      </c>
      <c r="D25" s="24">
        <f t="shared" si="2"/>
        <v>8</v>
      </c>
      <c r="F25" s="12"/>
      <c r="G25" s="2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</row>
    <row r="26" ht="15.75" customHeight="1">
      <c r="A26" s="24">
        <v>31.0</v>
      </c>
      <c r="B26" s="2" t="str">
        <f>VLOOKUP(A26,TEAMS!$A$2:$B$43,2,0)</f>
        <v>Patrick’s Bar and No Grill</v>
      </c>
      <c r="C26" s="25">
        <f t="shared" si="1"/>
        <v>167.4288</v>
      </c>
      <c r="D26" s="24">
        <f t="shared" si="2"/>
        <v>10</v>
      </c>
      <c r="F26" s="12"/>
      <c r="G26" s="29" t="s">
        <v>72</v>
      </c>
      <c r="H26" s="30">
        <f t="shared" ref="H26:AW26" si="4">SUM(H17:H22)-H24</f>
        <v>41</v>
      </c>
      <c r="I26" s="30">
        <f t="shared" si="4"/>
        <v>44</v>
      </c>
      <c r="J26" s="30">
        <f t="shared" si="4"/>
        <v>43</v>
      </c>
      <c r="K26" s="30">
        <f t="shared" si="4"/>
        <v>40</v>
      </c>
      <c r="L26" s="30">
        <f t="shared" si="4"/>
        <v>39</v>
      </c>
      <c r="M26" s="30">
        <f t="shared" si="4"/>
        <v>41</v>
      </c>
      <c r="N26" s="30">
        <f t="shared" si="4"/>
        <v>38</v>
      </c>
      <c r="O26" s="30">
        <f t="shared" si="4"/>
        <v>41</v>
      </c>
      <c r="P26" s="30">
        <f t="shared" si="4"/>
        <v>35</v>
      </c>
      <c r="Q26" s="30">
        <f t="shared" si="4"/>
        <v>0</v>
      </c>
      <c r="R26" s="30">
        <f t="shared" si="4"/>
        <v>41</v>
      </c>
      <c r="S26" s="30">
        <f t="shared" si="4"/>
        <v>39</v>
      </c>
      <c r="T26" s="30">
        <f t="shared" si="4"/>
        <v>43</v>
      </c>
      <c r="U26" s="30">
        <f t="shared" si="4"/>
        <v>41</v>
      </c>
      <c r="V26" s="30">
        <f t="shared" si="4"/>
        <v>41</v>
      </c>
      <c r="W26" s="30">
        <f t="shared" si="4"/>
        <v>45</v>
      </c>
      <c r="X26" s="30">
        <f t="shared" si="4"/>
        <v>42</v>
      </c>
      <c r="Y26" s="30">
        <f t="shared" si="4"/>
        <v>44</v>
      </c>
      <c r="Z26" s="30">
        <f t="shared" si="4"/>
        <v>38</v>
      </c>
      <c r="AA26" s="30">
        <f t="shared" si="4"/>
        <v>45</v>
      </c>
      <c r="AB26" s="30">
        <f t="shared" si="4"/>
        <v>40</v>
      </c>
      <c r="AC26" s="30">
        <f t="shared" si="4"/>
        <v>38</v>
      </c>
      <c r="AD26" s="30">
        <f t="shared" si="4"/>
        <v>38</v>
      </c>
      <c r="AE26" s="30">
        <f t="shared" si="4"/>
        <v>38</v>
      </c>
      <c r="AF26" s="30">
        <f t="shared" si="4"/>
        <v>40</v>
      </c>
      <c r="AG26" s="30">
        <f t="shared" si="4"/>
        <v>41</v>
      </c>
      <c r="AH26" s="30">
        <f t="shared" si="4"/>
        <v>37</v>
      </c>
      <c r="AI26" s="30">
        <f t="shared" si="4"/>
        <v>42</v>
      </c>
      <c r="AJ26" s="30">
        <f t="shared" si="4"/>
        <v>37</v>
      </c>
      <c r="AK26" s="30">
        <f t="shared" si="4"/>
        <v>45</v>
      </c>
      <c r="AL26" s="30">
        <f t="shared" si="4"/>
        <v>43</v>
      </c>
      <c r="AM26" s="30">
        <f t="shared" si="4"/>
        <v>40</v>
      </c>
      <c r="AN26" s="30">
        <f t="shared" si="4"/>
        <v>40</v>
      </c>
      <c r="AO26" s="30">
        <f t="shared" si="4"/>
        <v>41</v>
      </c>
      <c r="AP26" s="30">
        <f t="shared" si="4"/>
        <v>41</v>
      </c>
      <c r="AQ26" s="30">
        <f t="shared" si="4"/>
        <v>40</v>
      </c>
      <c r="AR26" s="30">
        <f t="shared" si="4"/>
        <v>41</v>
      </c>
      <c r="AS26" s="30">
        <f t="shared" si="4"/>
        <v>41</v>
      </c>
      <c r="AT26" s="30">
        <f t="shared" si="4"/>
        <v>40</v>
      </c>
      <c r="AU26" s="30">
        <f t="shared" si="4"/>
        <v>0</v>
      </c>
      <c r="AV26" s="30">
        <f t="shared" si="4"/>
        <v>44</v>
      </c>
      <c r="AW26" s="30">
        <f t="shared" si="4"/>
        <v>40</v>
      </c>
    </row>
    <row r="27" ht="15.75" customHeight="1">
      <c r="A27" s="24">
        <v>3.0</v>
      </c>
      <c r="B27" s="2" t="str">
        <f>VLOOKUP(A27,TEAMS!$A$2:$B$43,2,0)</f>
        <v>Notorius P.I.G.</v>
      </c>
      <c r="C27" s="25">
        <f t="shared" si="1"/>
        <v>166.8574</v>
      </c>
      <c r="D27" s="24">
        <f t="shared" si="2"/>
        <v>11</v>
      </c>
      <c r="F27" s="12"/>
      <c r="G27" s="29" t="s">
        <v>73</v>
      </c>
      <c r="H27" s="31">
        <f>H26*'Potential Scores &amp; Weighting'!$E$3</f>
        <v>93.7178</v>
      </c>
      <c r="I27" s="31">
        <f>I26*'Potential Scores &amp; Weighting'!$E$3</f>
        <v>100.5752</v>
      </c>
      <c r="J27" s="31">
        <f>J26*'Potential Scores &amp; Weighting'!$E$3</f>
        <v>98.2894</v>
      </c>
      <c r="K27" s="31">
        <f>K26*'Potential Scores &amp; Weighting'!$E$3</f>
        <v>91.432</v>
      </c>
      <c r="L27" s="31">
        <f>L26*'Potential Scores &amp; Weighting'!$E$3</f>
        <v>89.1462</v>
      </c>
      <c r="M27" s="31">
        <f>M26*'Potential Scores &amp; Weighting'!$E$3</f>
        <v>93.7178</v>
      </c>
      <c r="N27" s="31">
        <f>N26*'Potential Scores &amp; Weighting'!$E$3</f>
        <v>86.8604</v>
      </c>
      <c r="O27" s="31">
        <f>O26*'Potential Scores &amp; Weighting'!$E$3</f>
        <v>93.7178</v>
      </c>
      <c r="P27" s="31">
        <f>P26*'Potential Scores &amp; Weighting'!$E$3</f>
        <v>80.003</v>
      </c>
      <c r="Q27" s="31">
        <f>Q26*'Potential Scores &amp; Weighting'!$E$3</f>
        <v>0</v>
      </c>
      <c r="R27" s="31">
        <f>R26*'Potential Scores &amp; Weighting'!$E$3</f>
        <v>93.7178</v>
      </c>
      <c r="S27" s="31">
        <f>S26*'Potential Scores &amp; Weighting'!$E$3</f>
        <v>89.1462</v>
      </c>
      <c r="T27" s="31">
        <f>T26*'Potential Scores &amp; Weighting'!$E$3</f>
        <v>98.2894</v>
      </c>
      <c r="U27" s="31">
        <f>U26*'Potential Scores &amp; Weighting'!$E$3</f>
        <v>93.7178</v>
      </c>
      <c r="V27" s="31">
        <f>V26*'Potential Scores &amp; Weighting'!$E$3</f>
        <v>93.7178</v>
      </c>
      <c r="W27" s="31">
        <f>W26*'Potential Scores &amp; Weighting'!$E$3</f>
        <v>102.861</v>
      </c>
      <c r="X27" s="31">
        <f>X26*'Potential Scores &amp; Weighting'!$E$3</f>
        <v>96.0036</v>
      </c>
      <c r="Y27" s="31">
        <f>Y26*'Potential Scores &amp; Weighting'!$E$3</f>
        <v>100.5752</v>
      </c>
      <c r="Z27" s="31">
        <f>Z26*'Potential Scores &amp; Weighting'!$E$3</f>
        <v>86.8604</v>
      </c>
      <c r="AA27" s="31">
        <f>AA26*'Potential Scores &amp; Weighting'!$E$3</f>
        <v>102.861</v>
      </c>
      <c r="AB27" s="31">
        <f>AB26*'Potential Scores &amp; Weighting'!$E$3</f>
        <v>91.432</v>
      </c>
      <c r="AC27" s="31">
        <f>AC26*'Potential Scores &amp; Weighting'!$E$3</f>
        <v>86.8604</v>
      </c>
      <c r="AD27" s="31">
        <f>AD26*'Potential Scores &amp; Weighting'!$E$3</f>
        <v>86.8604</v>
      </c>
      <c r="AE27" s="31">
        <f>AE26*'Potential Scores &amp; Weighting'!$E$3</f>
        <v>86.8604</v>
      </c>
      <c r="AF27" s="31">
        <f>AF26*'Potential Scores &amp; Weighting'!$E$3</f>
        <v>91.432</v>
      </c>
      <c r="AG27" s="31">
        <f>AG26*'Potential Scores &amp; Weighting'!$E$3</f>
        <v>93.7178</v>
      </c>
      <c r="AH27" s="31">
        <f>AH26*'Potential Scores &amp; Weighting'!$E$3</f>
        <v>84.5746</v>
      </c>
      <c r="AI27" s="31">
        <f>AI26*'Potential Scores &amp; Weighting'!$E$3</f>
        <v>96.0036</v>
      </c>
      <c r="AJ27" s="31">
        <f>AJ26*'Potential Scores &amp; Weighting'!$E$3</f>
        <v>84.5746</v>
      </c>
      <c r="AK27" s="31">
        <f>AK26*'Potential Scores &amp; Weighting'!$E$3</f>
        <v>102.861</v>
      </c>
      <c r="AL27" s="31">
        <f>AL26*'Potential Scores &amp; Weighting'!$E$3</f>
        <v>98.2894</v>
      </c>
      <c r="AM27" s="31">
        <f>AM26*'Potential Scores &amp; Weighting'!$E$3</f>
        <v>91.432</v>
      </c>
      <c r="AN27" s="31">
        <f>AN26*'Potential Scores &amp; Weighting'!$E$3</f>
        <v>91.432</v>
      </c>
      <c r="AO27" s="31">
        <f>AO26*'Potential Scores &amp; Weighting'!$E$3</f>
        <v>93.7178</v>
      </c>
      <c r="AP27" s="31">
        <f>AP26*'Potential Scores &amp; Weighting'!$E$3</f>
        <v>93.7178</v>
      </c>
      <c r="AQ27" s="31">
        <f>AQ26*'Potential Scores &amp; Weighting'!$E$3</f>
        <v>91.432</v>
      </c>
      <c r="AR27" s="31">
        <f>AR26*'Potential Scores &amp; Weighting'!$E$3</f>
        <v>93.7178</v>
      </c>
      <c r="AS27" s="31">
        <f>AS26*'Potential Scores &amp; Weighting'!$E$3</f>
        <v>93.7178</v>
      </c>
      <c r="AT27" s="31">
        <f>AT26*'Potential Scores &amp; Weighting'!$E$3</f>
        <v>91.432</v>
      </c>
      <c r="AU27" s="31">
        <f>AU26*'Potential Scores &amp; Weighting'!$E$3</f>
        <v>0</v>
      </c>
      <c r="AV27" s="31">
        <f>AV26*'Potential Scores &amp; Weighting'!$E$3</f>
        <v>100.5752</v>
      </c>
      <c r="AW27" s="31">
        <f>AW26*'Potential Scores &amp; Weighting'!$E$3</f>
        <v>91.432</v>
      </c>
    </row>
    <row r="28" ht="15.75" customHeight="1">
      <c r="A28" s="24">
        <v>13.0</v>
      </c>
      <c r="B28" s="2" t="str">
        <f>VLOOKUP(A28,TEAMS!$A$2:$B$43,2,0)</f>
        <v>Seventh Rib Society</v>
      </c>
      <c r="C28" s="25">
        <f t="shared" si="1"/>
        <v>166.8574</v>
      </c>
      <c r="D28" s="24">
        <f t="shared" si="2"/>
        <v>12</v>
      </c>
      <c r="F28" s="12"/>
      <c r="G28" s="29" t="s">
        <v>74</v>
      </c>
      <c r="H28" s="30">
        <f t="shared" ref="H28:AW28" si="5">_xlfn.RANK.EQ(H27,$H$27:$AW$27)</f>
        <v>12</v>
      </c>
      <c r="I28" s="30">
        <f t="shared" si="5"/>
        <v>4</v>
      </c>
      <c r="J28" s="30">
        <f t="shared" si="5"/>
        <v>7</v>
      </c>
      <c r="K28" s="30">
        <f t="shared" si="5"/>
        <v>23</v>
      </c>
      <c r="L28" s="30">
        <f t="shared" si="5"/>
        <v>31</v>
      </c>
      <c r="M28" s="30">
        <f t="shared" si="5"/>
        <v>12</v>
      </c>
      <c r="N28" s="30">
        <f t="shared" si="5"/>
        <v>33</v>
      </c>
      <c r="O28" s="30">
        <f t="shared" si="5"/>
        <v>12</v>
      </c>
      <c r="P28" s="30">
        <f t="shared" si="5"/>
        <v>40</v>
      </c>
      <c r="Q28" s="30">
        <f t="shared" si="5"/>
        <v>41</v>
      </c>
      <c r="R28" s="30">
        <f t="shared" si="5"/>
        <v>12</v>
      </c>
      <c r="S28" s="30">
        <f t="shared" si="5"/>
        <v>31</v>
      </c>
      <c r="T28" s="30">
        <f t="shared" si="5"/>
        <v>7</v>
      </c>
      <c r="U28" s="30">
        <f t="shared" si="5"/>
        <v>12</v>
      </c>
      <c r="V28" s="30">
        <f t="shared" si="5"/>
        <v>12</v>
      </c>
      <c r="W28" s="30">
        <f t="shared" si="5"/>
        <v>1</v>
      </c>
      <c r="X28" s="30">
        <f t="shared" si="5"/>
        <v>10</v>
      </c>
      <c r="Y28" s="30">
        <f t="shared" si="5"/>
        <v>4</v>
      </c>
      <c r="Z28" s="30">
        <f t="shared" si="5"/>
        <v>33</v>
      </c>
      <c r="AA28" s="30">
        <f t="shared" si="5"/>
        <v>1</v>
      </c>
      <c r="AB28" s="30">
        <f t="shared" si="5"/>
        <v>23</v>
      </c>
      <c r="AC28" s="30">
        <f t="shared" si="5"/>
        <v>33</v>
      </c>
      <c r="AD28" s="30">
        <f t="shared" si="5"/>
        <v>33</v>
      </c>
      <c r="AE28" s="30">
        <f t="shared" si="5"/>
        <v>33</v>
      </c>
      <c r="AF28" s="30">
        <f t="shared" si="5"/>
        <v>23</v>
      </c>
      <c r="AG28" s="30">
        <f t="shared" si="5"/>
        <v>12</v>
      </c>
      <c r="AH28" s="30">
        <f t="shared" si="5"/>
        <v>38</v>
      </c>
      <c r="AI28" s="30">
        <f t="shared" si="5"/>
        <v>10</v>
      </c>
      <c r="AJ28" s="30">
        <f t="shared" si="5"/>
        <v>38</v>
      </c>
      <c r="AK28" s="30">
        <f t="shared" si="5"/>
        <v>1</v>
      </c>
      <c r="AL28" s="30">
        <f t="shared" si="5"/>
        <v>7</v>
      </c>
      <c r="AM28" s="30">
        <f t="shared" si="5"/>
        <v>23</v>
      </c>
      <c r="AN28" s="30">
        <f t="shared" si="5"/>
        <v>23</v>
      </c>
      <c r="AO28" s="30">
        <f t="shared" si="5"/>
        <v>12</v>
      </c>
      <c r="AP28" s="30">
        <f t="shared" si="5"/>
        <v>12</v>
      </c>
      <c r="AQ28" s="30">
        <f t="shared" si="5"/>
        <v>23</v>
      </c>
      <c r="AR28" s="30">
        <f t="shared" si="5"/>
        <v>12</v>
      </c>
      <c r="AS28" s="30">
        <f t="shared" si="5"/>
        <v>12</v>
      </c>
      <c r="AT28" s="30">
        <f t="shared" si="5"/>
        <v>23</v>
      </c>
      <c r="AU28" s="30">
        <f t="shared" si="5"/>
        <v>41</v>
      </c>
      <c r="AV28" s="30">
        <f t="shared" si="5"/>
        <v>4</v>
      </c>
      <c r="AW28" s="30">
        <f t="shared" si="5"/>
        <v>23</v>
      </c>
    </row>
    <row r="29" ht="15.75" customHeight="1">
      <c r="A29" s="24">
        <v>17.0</v>
      </c>
      <c r="B29" s="2" t="str">
        <f>VLOOKUP(A29,TEAMS!$A$2:$B$43,2,0)</f>
        <v>Wee Three Piggies</v>
      </c>
      <c r="C29" s="25">
        <f t="shared" si="1"/>
        <v>166.2858</v>
      </c>
      <c r="D29" s="24">
        <f t="shared" si="2"/>
        <v>13</v>
      </c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ht="15.75" customHeight="1">
      <c r="A30" s="24">
        <v>8.0</v>
      </c>
      <c r="B30" s="2" t="str">
        <f>VLOOKUP(A30,TEAMS!$A$2:$B$43,2,0)</f>
        <v>Real Grill O’Neill Ft. The Chicken King</v>
      </c>
      <c r="C30" s="25">
        <f t="shared" si="1"/>
        <v>166.2856</v>
      </c>
      <c r="D30" s="24">
        <f t="shared" si="2"/>
        <v>14</v>
      </c>
      <c r="F30" s="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ht="15.75" customHeight="1">
      <c r="A31" s="24">
        <v>14.0</v>
      </c>
      <c r="B31" s="2" t="str">
        <f>VLOOKUP(A31,TEAMS!$A$2:$B$43,2,0)</f>
        <v>Smokey Jokers</v>
      </c>
      <c r="C31" s="25">
        <f t="shared" si="1"/>
        <v>165.7142</v>
      </c>
      <c r="D31" s="24">
        <f t="shared" si="2"/>
        <v>15</v>
      </c>
      <c r="F31" s="17" t="s">
        <v>75</v>
      </c>
      <c r="G31" s="1" t="s">
        <v>2</v>
      </c>
      <c r="H31" s="24">
        <v>51.0</v>
      </c>
      <c r="I31" s="24">
        <v>52.0</v>
      </c>
      <c r="J31" s="24">
        <v>53.0</v>
      </c>
      <c r="K31" s="24">
        <v>54.0</v>
      </c>
      <c r="L31" s="24">
        <v>55.0</v>
      </c>
      <c r="M31" s="24">
        <v>56.0</v>
      </c>
      <c r="N31" s="24">
        <v>57.0</v>
      </c>
      <c r="O31" s="24">
        <v>58.0</v>
      </c>
      <c r="P31" s="24">
        <v>59.0</v>
      </c>
      <c r="Q31" s="24">
        <v>60.0</v>
      </c>
      <c r="R31" s="24">
        <v>61.0</v>
      </c>
      <c r="S31" s="24">
        <v>62.0</v>
      </c>
      <c r="T31" s="24">
        <v>63.0</v>
      </c>
      <c r="U31" s="24">
        <v>64.0</v>
      </c>
      <c r="V31" s="24">
        <v>65.0</v>
      </c>
      <c r="W31" s="24">
        <v>66.0</v>
      </c>
      <c r="X31" s="24">
        <v>67.0</v>
      </c>
      <c r="Y31" s="24">
        <v>68.0</v>
      </c>
      <c r="Z31" s="24">
        <v>69.0</v>
      </c>
      <c r="AA31" s="24">
        <v>70.0</v>
      </c>
      <c r="AB31" s="24">
        <v>71.0</v>
      </c>
      <c r="AC31" s="24">
        <v>72.0</v>
      </c>
      <c r="AD31" s="24">
        <v>73.0</v>
      </c>
      <c r="AE31" s="24">
        <v>74.0</v>
      </c>
      <c r="AF31" s="24">
        <v>75.0</v>
      </c>
      <c r="AG31" s="24">
        <v>76.0</v>
      </c>
      <c r="AH31" s="24">
        <v>77.0</v>
      </c>
      <c r="AI31" s="24">
        <v>78.0</v>
      </c>
      <c r="AJ31" s="24">
        <v>79.0</v>
      </c>
      <c r="AK31" s="24">
        <v>80.0</v>
      </c>
      <c r="AL31" s="24">
        <v>81.0</v>
      </c>
      <c r="AM31" s="24">
        <v>82.0</v>
      </c>
      <c r="AN31" s="24">
        <v>83.0</v>
      </c>
      <c r="AO31" s="24">
        <v>84.0</v>
      </c>
      <c r="AP31" s="24">
        <v>85.0</v>
      </c>
      <c r="AQ31" s="24">
        <v>86.0</v>
      </c>
      <c r="AR31" s="24">
        <v>87.0</v>
      </c>
      <c r="AS31" s="24">
        <v>88.0</v>
      </c>
      <c r="AT31" s="24">
        <v>89.0</v>
      </c>
      <c r="AU31" s="24">
        <v>90.0</v>
      </c>
      <c r="AV31" s="24">
        <v>91.0</v>
      </c>
      <c r="AW31" s="24">
        <v>92.0</v>
      </c>
    </row>
    <row r="32" ht="15.75" customHeight="1">
      <c r="A32" s="24">
        <v>1.0</v>
      </c>
      <c r="B32" s="2" t="str">
        <f>VLOOKUP(A32,TEAMS!$A$2:$B$43,2,0)</f>
        <v>PeeWee's Pig Adventure</v>
      </c>
      <c r="C32" s="25">
        <f t="shared" si="1"/>
        <v>165.7142</v>
      </c>
      <c r="D32" s="24">
        <f t="shared" si="2"/>
        <v>15</v>
      </c>
      <c r="F32" s="12"/>
      <c r="G32" s="19" t="s">
        <v>59</v>
      </c>
      <c r="H32" s="19">
        <v>1.0</v>
      </c>
      <c r="I32" s="19">
        <v>2.0</v>
      </c>
      <c r="J32" s="19">
        <v>3.0</v>
      </c>
      <c r="K32" s="19">
        <v>4.0</v>
      </c>
      <c r="L32" s="19">
        <v>5.0</v>
      </c>
      <c r="M32" s="19">
        <v>6.0</v>
      </c>
      <c r="N32" s="19">
        <v>7.0</v>
      </c>
      <c r="O32" s="19">
        <v>8.0</v>
      </c>
      <c r="P32" s="19">
        <v>9.0</v>
      </c>
      <c r="Q32" s="19">
        <v>10.0</v>
      </c>
      <c r="R32" s="19">
        <v>11.0</v>
      </c>
      <c r="S32" s="19">
        <v>12.0</v>
      </c>
      <c r="T32" s="19">
        <v>13.0</v>
      </c>
      <c r="U32" s="19">
        <v>14.0</v>
      </c>
      <c r="V32" s="19">
        <v>15.0</v>
      </c>
      <c r="W32" s="19">
        <v>16.0</v>
      </c>
      <c r="X32" s="19">
        <v>17.0</v>
      </c>
      <c r="Y32" s="19">
        <v>18.0</v>
      </c>
      <c r="Z32" s="19">
        <v>19.0</v>
      </c>
      <c r="AA32" s="19">
        <v>20.0</v>
      </c>
      <c r="AB32" s="19">
        <v>21.0</v>
      </c>
      <c r="AC32" s="19">
        <v>22.0</v>
      </c>
      <c r="AD32" s="19">
        <v>23.0</v>
      </c>
      <c r="AE32" s="19">
        <v>24.0</v>
      </c>
      <c r="AF32" s="19">
        <v>25.0</v>
      </c>
      <c r="AG32" s="19">
        <v>26.0</v>
      </c>
      <c r="AH32" s="19">
        <v>27.0</v>
      </c>
      <c r="AI32" s="19">
        <v>28.0</v>
      </c>
      <c r="AJ32" s="19">
        <v>29.0</v>
      </c>
      <c r="AK32" s="19">
        <v>30.0</v>
      </c>
      <c r="AL32" s="19">
        <v>31.0</v>
      </c>
      <c r="AM32" s="19">
        <v>32.0</v>
      </c>
      <c r="AN32" s="19">
        <v>33.0</v>
      </c>
      <c r="AO32" s="19">
        <v>34.0</v>
      </c>
      <c r="AP32" s="19">
        <v>35.0</v>
      </c>
      <c r="AQ32" s="19">
        <v>36.0</v>
      </c>
      <c r="AR32" s="19">
        <v>37.0</v>
      </c>
      <c r="AS32" s="19">
        <v>38.0</v>
      </c>
      <c r="AT32" s="19">
        <v>39.0</v>
      </c>
      <c r="AU32" s="19">
        <v>40.0</v>
      </c>
      <c r="AV32" s="19">
        <v>41.0</v>
      </c>
      <c r="AW32" s="19">
        <v>42.0</v>
      </c>
    </row>
    <row r="33" ht="15.75" customHeight="1">
      <c r="A33" s="24">
        <v>34.0</v>
      </c>
      <c r="B33" s="2" t="str">
        <f>VLOOKUP(A33,TEAMS!$A$2:$B$43,2,0)</f>
        <v>Silence of the Hams/Complete Legal</v>
      </c>
      <c r="C33" s="25">
        <f t="shared" si="1"/>
        <v>165.7142</v>
      </c>
      <c r="D33" s="24">
        <f t="shared" si="2"/>
        <v>17</v>
      </c>
      <c r="F33" s="12"/>
      <c r="G33" s="27">
        <v>1.0</v>
      </c>
      <c r="H33" s="28">
        <v>9.0</v>
      </c>
      <c r="I33" s="28">
        <v>9.0</v>
      </c>
      <c r="J33" s="28">
        <v>7.0</v>
      </c>
      <c r="K33" s="28">
        <v>8.0</v>
      </c>
      <c r="L33" s="28">
        <v>7.0</v>
      </c>
      <c r="M33" s="28">
        <v>8.0</v>
      </c>
      <c r="N33" s="28">
        <v>7.0</v>
      </c>
      <c r="O33" s="28">
        <v>7.0</v>
      </c>
      <c r="P33" s="28">
        <v>6.0</v>
      </c>
      <c r="Q33" s="28" t="s">
        <v>66</v>
      </c>
      <c r="R33" s="28">
        <v>7.0</v>
      </c>
      <c r="S33" s="28">
        <v>8.0</v>
      </c>
      <c r="T33" s="28">
        <v>7.0</v>
      </c>
      <c r="U33" s="28">
        <v>9.0</v>
      </c>
      <c r="V33" s="28">
        <v>9.0</v>
      </c>
      <c r="W33" s="28">
        <v>9.0</v>
      </c>
      <c r="X33" s="28">
        <v>7.0</v>
      </c>
      <c r="Y33" s="28">
        <v>8.0</v>
      </c>
      <c r="Z33" s="28">
        <v>7.0</v>
      </c>
      <c r="AA33" s="28">
        <v>8.0</v>
      </c>
      <c r="AB33" s="28">
        <v>8.0</v>
      </c>
      <c r="AC33" s="28">
        <v>7.0</v>
      </c>
      <c r="AD33" s="28">
        <v>7.0</v>
      </c>
      <c r="AE33" s="28">
        <v>8.0</v>
      </c>
      <c r="AF33" s="28">
        <v>8.0</v>
      </c>
      <c r="AG33" s="28">
        <v>8.0</v>
      </c>
      <c r="AH33" s="28">
        <v>7.0</v>
      </c>
      <c r="AI33" s="28">
        <v>8.0</v>
      </c>
      <c r="AJ33" s="28">
        <v>7.0</v>
      </c>
      <c r="AK33" s="28">
        <v>9.0</v>
      </c>
      <c r="AL33" s="28">
        <v>8.0</v>
      </c>
      <c r="AM33" s="28">
        <v>8.0</v>
      </c>
      <c r="AN33" s="28">
        <v>9.0</v>
      </c>
      <c r="AO33" s="28">
        <v>9.0</v>
      </c>
      <c r="AP33" s="28">
        <v>8.0</v>
      </c>
      <c r="AQ33" s="28">
        <v>8.0</v>
      </c>
      <c r="AR33" s="28">
        <v>9.0</v>
      </c>
      <c r="AS33" s="28">
        <v>9.0</v>
      </c>
      <c r="AT33" s="28">
        <v>7.0</v>
      </c>
      <c r="AU33" s="28" t="s">
        <v>66</v>
      </c>
      <c r="AV33" s="28">
        <v>7.0</v>
      </c>
      <c r="AW33" s="28">
        <v>7.0</v>
      </c>
    </row>
    <row r="34" ht="15.75" customHeight="1">
      <c r="A34" s="24">
        <v>28.0</v>
      </c>
      <c r="B34" s="2" t="str">
        <f>VLOOKUP(A34,TEAMS!$A$2:$B$43,2,0)</f>
        <v>Rub It And See What Happens</v>
      </c>
      <c r="C34" s="25">
        <f t="shared" si="1"/>
        <v>165.143</v>
      </c>
      <c r="D34" s="24">
        <f t="shared" si="2"/>
        <v>18</v>
      </c>
      <c r="F34" s="12"/>
      <c r="G34" s="27">
        <v>2.0</v>
      </c>
      <c r="H34" s="28">
        <v>7.0</v>
      </c>
      <c r="I34" s="28">
        <v>9.0</v>
      </c>
      <c r="J34" s="28">
        <v>7.0</v>
      </c>
      <c r="K34" s="28">
        <v>9.0</v>
      </c>
      <c r="L34" s="28">
        <v>8.0</v>
      </c>
      <c r="M34" s="28">
        <v>9.0</v>
      </c>
      <c r="N34" s="28">
        <v>7.0</v>
      </c>
      <c r="O34" s="28">
        <v>8.0</v>
      </c>
      <c r="P34" s="28">
        <v>7.0</v>
      </c>
      <c r="Q34" s="28" t="s">
        <v>66</v>
      </c>
      <c r="R34" s="28">
        <v>8.0</v>
      </c>
      <c r="S34" s="28">
        <v>7.0</v>
      </c>
      <c r="T34" s="28">
        <v>8.0</v>
      </c>
      <c r="U34" s="28">
        <v>8.0</v>
      </c>
      <c r="V34" s="28">
        <v>8.0</v>
      </c>
      <c r="W34" s="28">
        <v>8.0</v>
      </c>
      <c r="X34" s="28">
        <v>8.0</v>
      </c>
      <c r="Y34" s="28">
        <v>9.0</v>
      </c>
      <c r="Z34" s="28">
        <v>7.0</v>
      </c>
      <c r="AA34" s="28">
        <v>9.0</v>
      </c>
      <c r="AB34" s="28">
        <v>8.0</v>
      </c>
      <c r="AC34" s="28">
        <v>8.0</v>
      </c>
      <c r="AD34" s="28">
        <v>9.0</v>
      </c>
      <c r="AE34" s="28">
        <v>7.0</v>
      </c>
      <c r="AF34" s="28">
        <v>7.0</v>
      </c>
      <c r="AG34" s="28">
        <v>7.0</v>
      </c>
      <c r="AH34" s="28">
        <v>6.0</v>
      </c>
      <c r="AI34" s="28">
        <v>8.0</v>
      </c>
      <c r="AJ34" s="28">
        <v>8.0</v>
      </c>
      <c r="AK34" s="28">
        <v>8.0</v>
      </c>
      <c r="AL34" s="28">
        <v>9.0</v>
      </c>
      <c r="AM34" s="28">
        <v>8.0</v>
      </c>
      <c r="AN34" s="28">
        <v>7.0</v>
      </c>
      <c r="AO34" s="28">
        <v>7.0</v>
      </c>
      <c r="AP34" s="28">
        <v>8.0</v>
      </c>
      <c r="AQ34" s="28">
        <v>7.0</v>
      </c>
      <c r="AR34" s="28">
        <v>7.0</v>
      </c>
      <c r="AS34" s="28">
        <v>9.0</v>
      </c>
      <c r="AT34" s="28">
        <v>8.0</v>
      </c>
      <c r="AU34" s="28" t="s">
        <v>66</v>
      </c>
      <c r="AV34" s="28">
        <v>9.0</v>
      </c>
      <c r="AW34" s="28">
        <v>8.0</v>
      </c>
    </row>
    <row r="35" ht="15.75" customHeight="1">
      <c r="A35" s="24">
        <v>35.0</v>
      </c>
      <c r="B35" s="2" t="str">
        <f>VLOOKUP(A35,TEAMS!$A$2:$B$43,2,0)</f>
        <v>Thank You For Smoking</v>
      </c>
      <c r="C35" s="25">
        <f t="shared" si="1"/>
        <v>165.1428</v>
      </c>
      <c r="D35" s="24">
        <f t="shared" si="2"/>
        <v>19</v>
      </c>
      <c r="F35" s="12"/>
      <c r="G35" s="27">
        <v>3.0</v>
      </c>
      <c r="H35" s="28">
        <v>8.0</v>
      </c>
      <c r="I35" s="28">
        <v>9.0</v>
      </c>
      <c r="J35" s="28">
        <v>7.0</v>
      </c>
      <c r="K35" s="28">
        <v>9.0</v>
      </c>
      <c r="L35" s="28">
        <v>7.0</v>
      </c>
      <c r="M35" s="28">
        <v>8.0</v>
      </c>
      <c r="N35" s="28">
        <v>8.0</v>
      </c>
      <c r="O35" s="28">
        <v>9.0</v>
      </c>
      <c r="P35" s="28">
        <v>7.0</v>
      </c>
      <c r="Q35" s="28" t="s">
        <v>66</v>
      </c>
      <c r="R35" s="28">
        <v>9.0</v>
      </c>
      <c r="S35" s="28">
        <v>8.0</v>
      </c>
      <c r="T35" s="28">
        <v>7.0</v>
      </c>
      <c r="U35" s="28">
        <v>8.0</v>
      </c>
      <c r="V35" s="28">
        <v>8.0</v>
      </c>
      <c r="W35" s="28">
        <v>9.0</v>
      </c>
      <c r="X35" s="28">
        <v>7.0</v>
      </c>
      <c r="Y35" s="28">
        <v>9.0</v>
      </c>
      <c r="Z35" s="28">
        <v>6.0</v>
      </c>
      <c r="AA35" s="28">
        <v>9.0</v>
      </c>
      <c r="AB35" s="28">
        <v>7.0</v>
      </c>
      <c r="AC35" s="28">
        <v>8.0</v>
      </c>
      <c r="AD35" s="28">
        <v>7.0</v>
      </c>
      <c r="AE35" s="28">
        <v>7.0</v>
      </c>
      <c r="AF35" s="28">
        <v>9.0</v>
      </c>
      <c r="AG35" s="28">
        <v>8.0</v>
      </c>
      <c r="AH35" s="28">
        <v>9.0</v>
      </c>
      <c r="AI35" s="28">
        <v>9.0</v>
      </c>
      <c r="AJ35" s="28">
        <v>8.0</v>
      </c>
      <c r="AK35" s="28">
        <v>9.0</v>
      </c>
      <c r="AL35" s="28">
        <v>8.0</v>
      </c>
      <c r="AM35" s="28">
        <v>8.0</v>
      </c>
      <c r="AN35" s="28">
        <v>9.0</v>
      </c>
      <c r="AO35" s="28">
        <v>9.0</v>
      </c>
      <c r="AP35" s="28">
        <v>8.0</v>
      </c>
      <c r="AQ35" s="28">
        <v>8.0</v>
      </c>
      <c r="AR35" s="28">
        <v>8.0</v>
      </c>
      <c r="AS35" s="28">
        <v>9.0</v>
      </c>
      <c r="AT35" s="28">
        <v>8.0</v>
      </c>
      <c r="AU35" s="28" t="s">
        <v>66</v>
      </c>
      <c r="AV35" s="28">
        <v>7.0</v>
      </c>
      <c r="AW35" s="28">
        <v>8.0</v>
      </c>
    </row>
    <row r="36" ht="15.75" customHeight="1">
      <c r="A36" s="24">
        <v>11.0</v>
      </c>
      <c r="B36" s="2" t="str">
        <f>VLOOKUP(A36,TEAMS!$A$2:$B$43,2,0)</f>
        <v>Traditions of Excellence</v>
      </c>
      <c r="C36" s="25">
        <f t="shared" si="1"/>
        <v>164</v>
      </c>
      <c r="D36" s="24">
        <f t="shared" si="2"/>
        <v>20</v>
      </c>
      <c r="F36" s="12"/>
      <c r="G36" s="27">
        <v>4.0</v>
      </c>
      <c r="H36" s="28">
        <v>8.0</v>
      </c>
      <c r="I36" s="28">
        <v>9.0</v>
      </c>
      <c r="J36" s="28">
        <v>9.0</v>
      </c>
      <c r="K36" s="28">
        <v>8.0</v>
      </c>
      <c r="L36" s="28">
        <v>9.0</v>
      </c>
      <c r="M36" s="28">
        <v>9.0</v>
      </c>
      <c r="N36" s="28">
        <v>8.0</v>
      </c>
      <c r="O36" s="28">
        <v>7.0</v>
      </c>
      <c r="P36" s="28">
        <v>5.0</v>
      </c>
      <c r="Q36" s="28" t="s">
        <v>66</v>
      </c>
      <c r="R36" s="28">
        <v>7.0</v>
      </c>
      <c r="S36" s="28">
        <v>6.0</v>
      </c>
      <c r="T36" s="28">
        <v>8.0</v>
      </c>
      <c r="U36" s="28">
        <v>8.0</v>
      </c>
      <c r="V36" s="28">
        <v>8.0</v>
      </c>
      <c r="W36" s="28">
        <v>9.0</v>
      </c>
      <c r="X36" s="28">
        <v>8.0</v>
      </c>
      <c r="Y36" s="28">
        <v>8.0</v>
      </c>
      <c r="Z36" s="28">
        <v>7.0</v>
      </c>
      <c r="AA36" s="28">
        <v>8.0</v>
      </c>
      <c r="AB36" s="28">
        <v>6.0</v>
      </c>
      <c r="AC36" s="28">
        <v>6.0</v>
      </c>
      <c r="AD36" s="28">
        <v>6.0</v>
      </c>
      <c r="AE36" s="28">
        <v>7.0</v>
      </c>
      <c r="AF36" s="28">
        <v>7.0</v>
      </c>
      <c r="AG36" s="28">
        <v>8.0</v>
      </c>
      <c r="AH36" s="28">
        <v>7.0</v>
      </c>
      <c r="AI36" s="28">
        <v>8.0</v>
      </c>
      <c r="AJ36" s="28">
        <v>6.0</v>
      </c>
      <c r="AK36" s="28">
        <v>7.0</v>
      </c>
      <c r="AL36" s="28">
        <v>7.0</v>
      </c>
      <c r="AM36" s="28">
        <v>7.0</v>
      </c>
      <c r="AN36" s="28">
        <v>5.0</v>
      </c>
      <c r="AO36" s="28">
        <v>7.0</v>
      </c>
      <c r="AP36" s="28">
        <v>5.0</v>
      </c>
      <c r="AQ36" s="28">
        <v>7.0</v>
      </c>
      <c r="AR36" s="28">
        <v>8.0</v>
      </c>
      <c r="AS36" s="28">
        <v>8.0</v>
      </c>
      <c r="AT36" s="28">
        <v>7.0</v>
      </c>
      <c r="AU36" s="28" t="s">
        <v>66</v>
      </c>
      <c r="AV36" s="28">
        <v>8.0</v>
      </c>
      <c r="AW36" s="28">
        <v>7.0</v>
      </c>
    </row>
    <row r="37" ht="15.75" customHeight="1">
      <c r="A37" s="24">
        <v>4.0</v>
      </c>
      <c r="B37" s="2" t="str">
        <f>VLOOKUP(A37,TEAMS!$A$2:$B$43,2,0)</f>
        <v>Grilluminati</v>
      </c>
      <c r="C37" s="25">
        <f t="shared" si="1"/>
        <v>163.9998</v>
      </c>
      <c r="D37" s="24">
        <f t="shared" si="2"/>
        <v>21</v>
      </c>
      <c r="F37" s="12"/>
      <c r="G37" s="27">
        <v>5.0</v>
      </c>
      <c r="H37" s="28">
        <v>9.0</v>
      </c>
      <c r="I37" s="28">
        <v>9.0</v>
      </c>
      <c r="J37" s="28">
        <v>8.0</v>
      </c>
      <c r="K37" s="28">
        <v>7.0</v>
      </c>
      <c r="L37" s="28">
        <v>8.0</v>
      </c>
      <c r="M37" s="28">
        <v>9.0</v>
      </c>
      <c r="N37" s="28">
        <v>8.0</v>
      </c>
      <c r="O37" s="28">
        <v>9.0</v>
      </c>
      <c r="P37" s="28">
        <v>7.0</v>
      </c>
      <c r="Q37" s="28" t="s">
        <v>66</v>
      </c>
      <c r="R37" s="28">
        <v>8.0</v>
      </c>
      <c r="S37" s="28">
        <v>7.0</v>
      </c>
      <c r="T37" s="28">
        <v>7.0</v>
      </c>
      <c r="U37" s="28">
        <v>8.0</v>
      </c>
      <c r="V37" s="28">
        <v>8.0</v>
      </c>
      <c r="W37" s="28">
        <v>9.0</v>
      </c>
      <c r="X37" s="28">
        <v>8.0</v>
      </c>
      <c r="Y37" s="28">
        <v>8.0</v>
      </c>
      <c r="Z37" s="28">
        <v>7.0</v>
      </c>
      <c r="AA37" s="28">
        <v>8.0</v>
      </c>
      <c r="AB37" s="28">
        <v>9.0</v>
      </c>
      <c r="AC37" s="28">
        <v>7.0</v>
      </c>
      <c r="AD37" s="28">
        <v>9.0</v>
      </c>
      <c r="AE37" s="28">
        <v>8.0</v>
      </c>
      <c r="AF37" s="28">
        <v>7.0</v>
      </c>
      <c r="AG37" s="28">
        <v>9.0</v>
      </c>
      <c r="AH37" s="28">
        <v>9.0</v>
      </c>
      <c r="AI37" s="28">
        <v>6.0</v>
      </c>
      <c r="AJ37" s="28">
        <v>7.0</v>
      </c>
      <c r="AK37" s="28">
        <v>9.0</v>
      </c>
      <c r="AL37" s="28">
        <v>8.0</v>
      </c>
      <c r="AM37" s="28">
        <v>8.0</v>
      </c>
      <c r="AN37" s="28">
        <v>8.0</v>
      </c>
      <c r="AO37" s="28">
        <v>9.0</v>
      </c>
      <c r="AP37" s="28">
        <v>9.0</v>
      </c>
      <c r="AQ37" s="28">
        <v>8.0</v>
      </c>
      <c r="AR37" s="28">
        <v>9.0</v>
      </c>
      <c r="AS37" s="28">
        <v>9.0</v>
      </c>
      <c r="AT37" s="28">
        <v>9.0</v>
      </c>
      <c r="AU37" s="28" t="s">
        <v>66</v>
      </c>
      <c r="AV37" s="28">
        <v>9.0</v>
      </c>
      <c r="AW37" s="28">
        <v>6.0</v>
      </c>
    </row>
    <row r="38" ht="15.75" customHeight="1">
      <c r="A38" s="24">
        <v>15.0</v>
      </c>
      <c r="B38" s="2" t="str">
        <f>VLOOKUP(A38,TEAMS!$A$2:$B$43,2,0)</f>
        <v>Smoking Stags</v>
      </c>
      <c r="C38" s="25">
        <f t="shared" si="1"/>
        <v>163.4286</v>
      </c>
      <c r="D38" s="24">
        <f t="shared" si="2"/>
        <v>22</v>
      </c>
      <c r="F38" s="12"/>
      <c r="G38" s="27">
        <v>6.0</v>
      </c>
      <c r="H38" s="28">
        <v>7.0</v>
      </c>
      <c r="I38" s="28">
        <v>9.0</v>
      </c>
      <c r="J38" s="28">
        <v>7.0</v>
      </c>
      <c r="K38" s="28">
        <v>9.0</v>
      </c>
      <c r="L38" s="28">
        <v>8.0</v>
      </c>
      <c r="M38" s="28">
        <v>9.0</v>
      </c>
      <c r="N38" s="28">
        <v>7.0</v>
      </c>
      <c r="O38" s="28">
        <v>8.0</v>
      </c>
      <c r="P38" s="28">
        <v>4.0</v>
      </c>
      <c r="Q38" s="28" t="s">
        <v>66</v>
      </c>
      <c r="R38" s="28">
        <v>8.0</v>
      </c>
      <c r="S38" s="28">
        <v>8.0</v>
      </c>
      <c r="T38" s="28">
        <v>9.0</v>
      </c>
      <c r="U38" s="28">
        <v>8.0</v>
      </c>
      <c r="V38" s="28">
        <v>7.0</v>
      </c>
      <c r="W38" s="28">
        <v>9.0</v>
      </c>
      <c r="X38" s="28">
        <v>8.0</v>
      </c>
      <c r="Y38" s="28">
        <v>9.0</v>
      </c>
      <c r="Z38" s="28">
        <v>6.0</v>
      </c>
      <c r="AA38" s="28">
        <v>9.0</v>
      </c>
      <c r="AB38" s="28">
        <v>6.0</v>
      </c>
      <c r="AC38" s="28">
        <v>8.0</v>
      </c>
      <c r="AD38" s="28">
        <v>6.0</v>
      </c>
      <c r="AE38" s="28">
        <v>7.0</v>
      </c>
      <c r="AF38" s="28">
        <v>9.0</v>
      </c>
      <c r="AG38" s="28">
        <v>7.0</v>
      </c>
      <c r="AH38" s="28">
        <v>8.0</v>
      </c>
      <c r="AI38" s="28">
        <v>7.0</v>
      </c>
      <c r="AJ38" s="28">
        <v>6.0</v>
      </c>
      <c r="AK38" s="28">
        <v>8.0</v>
      </c>
      <c r="AL38" s="28">
        <v>6.0</v>
      </c>
      <c r="AM38" s="28">
        <v>6.0</v>
      </c>
      <c r="AN38" s="28">
        <v>7.0</v>
      </c>
      <c r="AO38" s="28">
        <v>8.0</v>
      </c>
      <c r="AP38" s="28">
        <v>8.0</v>
      </c>
      <c r="AQ38" s="28">
        <v>9.0</v>
      </c>
      <c r="AR38" s="28">
        <v>9.0</v>
      </c>
      <c r="AS38" s="28">
        <v>9.0</v>
      </c>
      <c r="AT38" s="28">
        <v>8.0</v>
      </c>
      <c r="AU38" s="28" t="s">
        <v>66</v>
      </c>
      <c r="AV38" s="28">
        <v>9.0</v>
      </c>
      <c r="AW38" s="28">
        <v>9.0</v>
      </c>
    </row>
    <row r="39" ht="15.75" customHeight="1">
      <c r="A39" s="24">
        <v>26.0</v>
      </c>
      <c r="B39" s="2" t="str">
        <f>VLOOKUP(A39,TEAMS!$A$2:$B$43,2,0)</f>
        <v>Cousins’ BBQ</v>
      </c>
      <c r="C39" s="25">
        <f t="shared" si="1"/>
        <v>161.7144</v>
      </c>
      <c r="D39" s="24">
        <f t="shared" si="2"/>
        <v>23</v>
      </c>
      <c r="F39" s="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ht="15.75" customHeight="1">
      <c r="A40" s="24">
        <v>25.0</v>
      </c>
      <c r="B40" s="2" t="str">
        <f>VLOOKUP(A40,TEAMS!$A$2:$B$43,2,0)</f>
        <v>Smokin’ Dreams</v>
      </c>
      <c r="C40" s="25">
        <f t="shared" si="1"/>
        <v>161.7142</v>
      </c>
      <c r="D40" s="24">
        <f t="shared" si="2"/>
        <v>24</v>
      </c>
      <c r="F40" s="12"/>
      <c r="G40" s="29" t="s">
        <v>71</v>
      </c>
      <c r="H40" s="2">
        <f t="shared" ref="H40:AW40" si="6">MIN(H33:H38)</f>
        <v>7</v>
      </c>
      <c r="I40" s="2">
        <f t="shared" si="6"/>
        <v>9</v>
      </c>
      <c r="J40" s="2">
        <f t="shared" si="6"/>
        <v>7</v>
      </c>
      <c r="K40" s="2">
        <f t="shared" si="6"/>
        <v>7</v>
      </c>
      <c r="L40" s="2">
        <f t="shared" si="6"/>
        <v>7</v>
      </c>
      <c r="M40" s="2">
        <f t="shared" si="6"/>
        <v>8</v>
      </c>
      <c r="N40" s="2">
        <f t="shared" si="6"/>
        <v>7</v>
      </c>
      <c r="O40" s="2">
        <f t="shared" si="6"/>
        <v>7</v>
      </c>
      <c r="P40" s="2">
        <f t="shared" si="6"/>
        <v>4</v>
      </c>
      <c r="Q40" s="2">
        <f t="shared" si="6"/>
        <v>0</v>
      </c>
      <c r="R40" s="2">
        <f t="shared" si="6"/>
        <v>7</v>
      </c>
      <c r="S40" s="2">
        <f t="shared" si="6"/>
        <v>6</v>
      </c>
      <c r="T40" s="2">
        <f t="shared" si="6"/>
        <v>7</v>
      </c>
      <c r="U40" s="2">
        <f t="shared" si="6"/>
        <v>8</v>
      </c>
      <c r="V40" s="2">
        <f t="shared" si="6"/>
        <v>7</v>
      </c>
      <c r="W40" s="2">
        <f t="shared" si="6"/>
        <v>8</v>
      </c>
      <c r="X40" s="2">
        <f t="shared" si="6"/>
        <v>7</v>
      </c>
      <c r="Y40" s="2">
        <f t="shared" si="6"/>
        <v>8</v>
      </c>
      <c r="Z40" s="2">
        <f t="shared" si="6"/>
        <v>6</v>
      </c>
      <c r="AA40" s="2">
        <f t="shared" si="6"/>
        <v>8</v>
      </c>
      <c r="AB40" s="2">
        <f t="shared" si="6"/>
        <v>6</v>
      </c>
      <c r="AC40" s="2">
        <f t="shared" si="6"/>
        <v>6</v>
      </c>
      <c r="AD40" s="2">
        <f t="shared" si="6"/>
        <v>6</v>
      </c>
      <c r="AE40" s="2">
        <f t="shared" si="6"/>
        <v>7</v>
      </c>
      <c r="AF40" s="2">
        <f t="shared" si="6"/>
        <v>7</v>
      </c>
      <c r="AG40" s="2">
        <f t="shared" si="6"/>
        <v>7</v>
      </c>
      <c r="AH40" s="2">
        <f t="shared" si="6"/>
        <v>6</v>
      </c>
      <c r="AI40" s="2">
        <f t="shared" si="6"/>
        <v>6</v>
      </c>
      <c r="AJ40" s="2">
        <f t="shared" si="6"/>
        <v>6</v>
      </c>
      <c r="AK40" s="2">
        <f t="shared" si="6"/>
        <v>7</v>
      </c>
      <c r="AL40" s="2">
        <f t="shared" si="6"/>
        <v>6</v>
      </c>
      <c r="AM40" s="2">
        <f t="shared" si="6"/>
        <v>6</v>
      </c>
      <c r="AN40" s="2">
        <f t="shared" si="6"/>
        <v>5</v>
      </c>
      <c r="AO40" s="2">
        <f t="shared" si="6"/>
        <v>7</v>
      </c>
      <c r="AP40" s="2">
        <f t="shared" si="6"/>
        <v>5</v>
      </c>
      <c r="AQ40" s="2">
        <f t="shared" si="6"/>
        <v>7</v>
      </c>
      <c r="AR40" s="2">
        <f t="shared" si="6"/>
        <v>7</v>
      </c>
      <c r="AS40" s="2">
        <f t="shared" si="6"/>
        <v>8</v>
      </c>
      <c r="AT40" s="2">
        <f t="shared" si="6"/>
        <v>7</v>
      </c>
      <c r="AU40" s="2">
        <f t="shared" si="6"/>
        <v>0</v>
      </c>
      <c r="AV40" s="2">
        <f t="shared" si="6"/>
        <v>7</v>
      </c>
      <c r="AW40" s="2">
        <f t="shared" si="6"/>
        <v>6</v>
      </c>
    </row>
    <row r="41" ht="15.75" customHeight="1">
      <c r="A41" s="24">
        <v>32.0</v>
      </c>
      <c r="B41" s="2" t="str">
        <f>VLOOKUP(A41,TEAMS!$A$2:$B$43,2,0)</f>
        <v>Ritz Halpin Crew and Cue</v>
      </c>
      <c r="C41" s="25">
        <f t="shared" si="1"/>
        <v>161.7142</v>
      </c>
      <c r="D41" s="24">
        <f t="shared" si="2"/>
        <v>24</v>
      </c>
      <c r="F41" s="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ht="15.75" customHeight="1">
      <c r="A42" s="24">
        <v>33.0</v>
      </c>
      <c r="B42" s="2" t="str">
        <f>VLOOKUP(A42,TEAMS!$A$2:$B$43,2,0)</f>
        <v>Smokin Butts &amp; Rubbin Racks</v>
      </c>
      <c r="C42" s="25">
        <f t="shared" si="1"/>
        <v>161.1428</v>
      </c>
      <c r="D42" s="24">
        <f t="shared" si="2"/>
        <v>26</v>
      </c>
      <c r="F42" s="12"/>
      <c r="G42" s="29" t="s">
        <v>72</v>
      </c>
      <c r="H42" s="2">
        <f t="shared" ref="H42:AW42" si="7">SUM(H33:H38)-H40</f>
        <v>41</v>
      </c>
      <c r="I42" s="2">
        <f t="shared" si="7"/>
        <v>45</v>
      </c>
      <c r="J42" s="2">
        <f t="shared" si="7"/>
        <v>38</v>
      </c>
      <c r="K42" s="2">
        <f t="shared" si="7"/>
        <v>43</v>
      </c>
      <c r="L42" s="2">
        <f t="shared" si="7"/>
        <v>40</v>
      </c>
      <c r="M42" s="2">
        <f t="shared" si="7"/>
        <v>44</v>
      </c>
      <c r="N42" s="2">
        <f t="shared" si="7"/>
        <v>38</v>
      </c>
      <c r="O42" s="2">
        <f t="shared" si="7"/>
        <v>41</v>
      </c>
      <c r="P42" s="2">
        <f t="shared" si="7"/>
        <v>32</v>
      </c>
      <c r="Q42" s="2">
        <f t="shared" si="7"/>
        <v>0</v>
      </c>
      <c r="R42" s="2">
        <f t="shared" si="7"/>
        <v>40</v>
      </c>
      <c r="S42" s="2">
        <f t="shared" si="7"/>
        <v>38</v>
      </c>
      <c r="T42" s="2">
        <f t="shared" si="7"/>
        <v>39</v>
      </c>
      <c r="U42" s="2">
        <f t="shared" si="7"/>
        <v>41</v>
      </c>
      <c r="V42" s="2">
        <f t="shared" si="7"/>
        <v>41</v>
      </c>
      <c r="W42" s="2">
        <f t="shared" si="7"/>
        <v>45</v>
      </c>
      <c r="X42" s="2">
        <f t="shared" si="7"/>
        <v>39</v>
      </c>
      <c r="Y42" s="2">
        <f t="shared" si="7"/>
        <v>43</v>
      </c>
      <c r="Z42" s="2">
        <f t="shared" si="7"/>
        <v>34</v>
      </c>
      <c r="AA42" s="2">
        <f t="shared" si="7"/>
        <v>43</v>
      </c>
      <c r="AB42" s="2">
        <f t="shared" si="7"/>
        <v>38</v>
      </c>
      <c r="AC42" s="2">
        <f t="shared" si="7"/>
        <v>38</v>
      </c>
      <c r="AD42" s="2">
        <f t="shared" si="7"/>
        <v>38</v>
      </c>
      <c r="AE42" s="2">
        <f t="shared" si="7"/>
        <v>37</v>
      </c>
      <c r="AF42" s="2">
        <f t="shared" si="7"/>
        <v>40</v>
      </c>
      <c r="AG42" s="2">
        <f t="shared" si="7"/>
        <v>40</v>
      </c>
      <c r="AH42" s="2">
        <f t="shared" si="7"/>
        <v>40</v>
      </c>
      <c r="AI42" s="2">
        <f t="shared" si="7"/>
        <v>40</v>
      </c>
      <c r="AJ42" s="2">
        <f t="shared" si="7"/>
        <v>36</v>
      </c>
      <c r="AK42" s="2">
        <f t="shared" si="7"/>
        <v>43</v>
      </c>
      <c r="AL42" s="2">
        <f t="shared" si="7"/>
        <v>40</v>
      </c>
      <c r="AM42" s="2">
        <f t="shared" si="7"/>
        <v>39</v>
      </c>
      <c r="AN42" s="2">
        <f t="shared" si="7"/>
        <v>40</v>
      </c>
      <c r="AO42" s="2">
        <f t="shared" si="7"/>
        <v>42</v>
      </c>
      <c r="AP42" s="2">
        <f t="shared" si="7"/>
        <v>41</v>
      </c>
      <c r="AQ42" s="2">
        <f t="shared" si="7"/>
        <v>40</v>
      </c>
      <c r="AR42" s="2">
        <f t="shared" si="7"/>
        <v>43</v>
      </c>
      <c r="AS42" s="2">
        <f t="shared" si="7"/>
        <v>45</v>
      </c>
      <c r="AT42" s="2">
        <f t="shared" si="7"/>
        <v>40</v>
      </c>
      <c r="AU42" s="2">
        <f t="shared" si="7"/>
        <v>0</v>
      </c>
      <c r="AV42" s="2">
        <f t="shared" si="7"/>
        <v>42</v>
      </c>
      <c r="AW42" s="2">
        <f t="shared" si="7"/>
        <v>39</v>
      </c>
    </row>
    <row r="43" ht="15.75" customHeight="1">
      <c r="A43" s="24">
        <v>36.0</v>
      </c>
      <c r="B43" s="2" t="str">
        <f>VLOOKUP(A43,TEAMS!$A$2:$B$43,2,0)</f>
        <v>Twisted Pepper Smoking Club </v>
      </c>
      <c r="C43" s="25">
        <f t="shared" si="1"/>
        <v>161.1428</v>
      </c>
      <c r="D43" s="24">
        <f t="shared" si="2"/>
        <v>26</v>
      </c>
      <c r="F43" s="12"/>
      <c r="G43" s="29" t="s">
        <v>73</v>
      </c>
      <c r="H43" s="25">
        <f>H42*'Potential Scores &amp; Weighting'!$E$4</f>
        <v>46.8548</v>
      </c>
      <c r="I43" s="25">
        <f>I42*'Potential Scores &amp; Weighting'!$E$4</f>
        <v>51.426</v>
      </c>
      <c r="J43" s="25">
        <f>J42*'Potential Scores &amp; Weighting'!$E$4</f>
        <v>43.4264</v>
      </c>
      <c r="K43" s="25">
        <f>K42*'Potential Scores &amp; Weighting'!$E$4</f>
        <v>49.1404</v>
      </c>
      <c r="L43" s="25">
        <f>L42*'Potential Scores &amp; Weighting'!$E$4</f>
        <v>45.712</v>
      </c>
      <c r="M43" s="25">
        <f>M42*'Potential Scores &amp; Weighting'!$E$4</f>
        <v>50.2832</v>
      </c>
      <c r="N43" s="25">
        <f>N42*'Potential Scores &amp; Weighting'!$E$4</f>
        <v>43.4264</v>
      </c>
      <c r="O43" s="25">
        <f>O42*'Potential Scores &amp; Weighting'!$E$4</f>
        <v>46.8548</v>
      </c>
      <c r="P43" s="25">
        <f>P42*'Potential Scores &amp; Weighting'!$E$4</f>
        <v>36.5696</v>
      </c>
      <c r="Q43" s="25">
        <f>Q42*'Potential Scores &amp; Weighting'!$E$4</f>
        <v>0</v>
      </c>
      <c r="R43" s="25">
        <f>R42*'Potential Scores &amp; Weighting'!$E$4</f>
        <v>45.712</v>
      </c>
      <c r="S43" s="25">
        <f>S42*'Potential Scores &amp; Weighting'!$E$4</f>
        <v>43.4264</v>
      </c>
      <c r="T43" s="25">
        <f>T42*'Potential Scores &amp; Weighting'!$E$4</f>
        <v>44.5692</v>
      </c>
      <c r="U43" s="25">
        <f>U42*'Potential Scores &amp; Weighting'!$E$4</f>
        <v>46.8548</v>
      </c>
      <c r="V43" s="25">
        <f>V42*'Potential Scores &amp; Weighting'!$E$4</f>
        <v>46.8548</v>
      </c>
      <c r="W43" s="25">
        <f>W42*'Potential Scores &amp; Weighting'!$E$4</f>
        <v>51.426</v>
      </c>
      <c r="X43" s="25">
        <f>X42*'Potential Scores &amp; Weighting'!$E$4</f>
        <v>44.5692</v>
      </c>
      <c r="Y43" s="25">
        <f>Y42*'Potential Scores &amp; Weighting'!$E$4</f>
        <v>49.1404</v>
      </c>
      <c r="Z43" s="25">
        <f>Z42*'Potential Scores &amp; Weighting'!$E$4</f>
        <v>38.8552</v>
      </c>
      <c r="AA43" s="25">
        <f>AA42*'Potential Scores &amp; Weighting'!$E$4</f>
        <v>49.1404</v>
      </c>
      <c r="AB43" s="25">
        <f>AB42*'Potential Scores &amp; Weighting'!$E$4</f>
        <v>43.4264</v>
      </c>
      <c r="AC43" s="25">
        <f>AC42*'Potential Scores &amp; Weighting'!$E$4</f>
        <v>43.4264</v>
      </c>
      <c r="AD43" s="25">
        <f>AD42*'Potential Scores &amp; Weighting'!$E$4</f>
        <v>43.4264</v>
      </c>
      <c r="AE43" s="25">
        <f>AE42*'Potential Scores &amp; Weighting'!$E$4</f>
        <v>42.2836</v>
      </c>
      <c r="AF43" s="25">
        <f>AF42*'Potential Scores &amp; Weighting'!$E$4</f>
        <v>45.712</v>
      </c>
      <c r="AG43" s="25">
        <f>AG42*'Potential Scores &amp; Weighting'!$E$4</f>
        <v>45.712</v>
      </c>
      <c r="AH43" s="25">
        <f>AH42*'Potential Scores &amp; Weighting'!$E$4</f>
        <v>45.712</v>
      </c>
      <c r="AI43" s="25">
        <f>AI42*'Potential Scores &amp; Weighting'!$E$4</f>
        <v>45.712</v>
      </c>
      <c r="AJ43" s="25">
        <f>AJ42*'Potential Scores &amp; Weighting'!$E$4</f>
        <v>41.1408</v>
      </c>
      <c r="AK43" s="25">
        <f>AK42*'Potential Scores &amp; Weighting'!$E$4</f>
        <v>49.1404</v>
      </c>
      <c r="AL43" s="25">
        <f>AL42*'Potential Scores &amp; Weighting'!$E$4</f>
        <v>45.712</v>
      </c>
      <c r="AM43" s="25">
        <f>AM42*'Potential Scores &amp; Weighting'!$E$4</f>
        <v>44.5692</v>
      </c>
      <c r="AN43" s="25">
        <f>AN42*'Potential Scores &amp; Weighting'!$E$4</f>
        <v>45.712</v>
      </c>
      <c r="AO43" s="25">
        <f>AO42*'Potential Scores &amp; Weighting'!$E$4</f>
        <v>47.9976</v>
      </c>
      <c r="AP43" s="25">
        <f>AP42*'Potential Scores &amp; Weighting'!$E$4</f>
        <v>46.8548</v>
      </c>
      <c r="AQ43" s="25">
        <f>AQ42*'Potential Scores &amp; Weighting'!$E$4</f>
        <v>45.712</v>
      </c>
      <c r="AR43" s="25">
        <f>AR42*'Potential Scores &amp; Weighting'!$E$4</f>
        <v>49.1404</v>
      </c>
      <c r="AS43" s="25">
        <f>AS42*'Potential Scores &amp; Weighting'!$E$4</f>
        <v>51.426</v>
      </c>
      <c r="AT43" s="25">
        <f>AT42*'Potential Scores &amp; Weighting'!$E$4</f>
        <v>45.712</v>
      </c>
      <c r="AU43" s="25">
        <f>AU42*'Potential Scores &amp; Weighting'!$E$4</f>
        <v>0</v>
      </c>
      <c r="AV43" s="25">
        <f>AV42*'Potential Scores &amp; Weighting'!$E$4</f>
        <v>47.9976</v>
      </c>
      <c r="AW43" s="25">
        <f>AW42*'Potential Scores &amp; Weighting'!$E$4</f>
        <v>44.5692</v>
      </c>
    </row>
    <row r="44" ht="15.75" customHeight="1">
      <c r="A44" s="24">
        <v>39.0</v>
      </c>
      <c r="B44" s="2" t="str">
        <f>VLOOKUP(A44,TEAMS!$A$2:$B$43,2,0)</f>
        <v>Stag-Que</v>
      </c>
      <c r="C44" s="25">
        <f t="shared" si="1"/>
        <v>161.1428</v>
      </c>
      <c r="D44" s="24">
        <f t="shared" si="2"/>
        <v>26</v>
      </c>
      <c r="F44" s="12"/>
      <c r="G44" s="29" t="s">
        <v>76</v>
      </c>
      <c r="H44" s="2">
        <f t="shared" ref="H44:AW44" si="8">_xlfn.RANK.EQ(H43,$H$43:$AW$43)</f>
        <v>12</v>
      </c>
      <c r="I44" s="2">
        <f t="shared" si="8"/>
        <v>1</v>
      </c>
      <c r="J44" s="2">
        <f t="shared" si="8"/>
        <v>31</v>
      </c>
      <c r="K44" s="2">
        <f t="shared" si="8"/>
        <v>5</v>
      </c>
      <c r="L44" s="2">
        <f t="shared" si="8"/>
        <v>17</v>
      </c>
      <c r="M44" s="2">
        <f t="shared" si="8"/>
        <v>4</v>
      </c>
      <c r="N44" s="2">
        <f t="shared" si="8"/>
        <v>31</v>
      </c>
      <c r="O44" s="2">
        <f t="shared" si="8"/>
        <v>12</v>
      </c>
      <c r="P44" s="2">
        <f t="shared" si="8"/>
        <v>40</v>
      </c>
      <c r="Q44" s="2">
        <f t="shared" si="8"/>
        <v>41</v>
      </c>
      <c r="R44" s="2">
        <f t="shared" si="8"/>
        <v>17</v>
      </c>
      <c r="S44" s="2">
        <f t="shared" si="8"/>
        <v>31</v>
      </c>
      <c r="T44" s="2">
        <f t="shared" si="8"/>
        <v>27</v>
      </c>
      <c r="U44" s="2">
        <f t="shared" si="8"/>
        <v>12</v>
      </c>
      <c r="V44" s="2">
        <f t="shared" si="8"/>
        <v>12</v>
      </c>
      <c r="W44" s="2">
        <f t="shared" si="8"/>
        <v>1</v>
      </c>
      <c r="X44" s="2">
        <f t="shared" si="8"/>
        <v>27</v>
      </c>
      <c r="Y44" s="2">
        <f t="shared" si="8"/>
        <v>5</v>
      </c>
      <c r="Z44" s="2">
        <f t="shared" si="8"/>
        <v>39</v>
      </c>
      <c r="AA44" s="2">
        <f t="shared" si="8"/>
        <v>5</v>
      </c>
      <c r="AB44" s="2">
        <f t="shared" si="8"/>
        <v>31</v>
      </c>
      <c r="AC44" s="2">
        <f t="shared" si="8"/>
        <v>31</v>
      </c>
      <c r="AD44" s="2">
        <f t="shared" si="8"/>
        <v>31</v>
      </c>
      <c r="AE44" s="2">
        <f t="shared" si="8"/>
        <v>37</v>
      </c>
      <c r="AF44" s="2">
        <f t="shared" si="8"/>
        <v>17</v>
      </c>
      <c r="AG44" s="2">
        <f t="shared" si="8"/>
        <v>17</v>
      </c>
      <c r="AH44" s="2">
        <f t="shared" si="8"/>
        <v>17</v>
      </c>
      <c r="AI44" s="2">
        <f t="shared" si="8"/>
        <v>17</v>
      </c>
      <c r="AJ44" s="2">
        <f t="shared" si="8"/>
        <v>38</v>
      </c>
      <c r="AK44" s="2">
        <f t="shared" si="8"/>
        <v>5</v>
      </c>
      <c r="AL44" s="2">
        <f t="shared" si="8"/>
        <v>17</v>
      </c>
      <c r="AM44" s="2">
        <f t="shared" si="8"/>
        <v>27</v>
      </c>
      <c r="AN44" s="2">
        <f t="shared" si="8"/>
        <v>17</v>
      </c>
      <c r="AO44" s="2">
        <f t="shared" si="8"/>
        <v>10</v>
      </c>
      <c r="AP44" s="2">
        <f t="shared" si="8"/>
        <v>12</v>
      </c>
      <c r="AQ44" s="2">
        <f t="shared" si="8"/>
        <v>17</v>
      </c>
      <c r="AR44" s="2">
        <f t="shared" si="8"/>
        <v>5</v>
      </c>
      <c r="AS44" s="2">
        <f t="shared" si="8"/>
        <v>1</v>
      </c>
      <c r="AT44" s="2">
        <f t="shared" si="8"/>
        <v>17</v>
      </c>
      <c r="AU44" s="2">
        <f t="shared" si="8"/>
        <v>41</v>
      </c>
      <c r="AV44" s="2">
        <f t="shared" si="8"/>
        <v>10</v>
      </c>
      <c r="AW44" s="2">
        <f t="shared" si="8"/>
        <v>27</v>
      </c>
    </row>
    <row r="45" ht="15.75" customHeight="1">
      <c r="A45" s="24">
        <v>42.0</v>
      </c>
      <c r="B45" s="2" t="str">
        <f>VLOOKUP(A45,TEAMS!$A$2:$B$43,2,0)</f>
        <v>Grilling in the Name of</v>
      </c>
      <c r="C45" s="25">
        <f t="shared" si="1"/>
        <v>159.4286</v>
      </c>
      <c r="D45" s="24">
        <f t="shared" si="2"/>
        <v>29</v>
      </c>
      <c r="F45" s="1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ht="15.75" customHeight="1">
      <c r="A46" s="24">
        <v>21.0</v>
      </c>
      <c r="B46" s="2" t="str">
        <f>VLOOKUP(A46,TEAMS!$A$2:$B$43,2,0)</f>
        <v>Whiskey Smoked Madness</v>
      </c>
      <c r="C46" s="25">
        <f t="shared" si="1"/>
        <v>158.8572</v>
      </c>
      <c r="D46" s="24">
        <f t="shared" si="2"/>
        <v>30</v>
      </c>
      <c r="F46" s="1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ht="15.75" customHeight="1">
      <c r="A47" s="24">
        <v>5.0</v>
      </c>
      <c r="B47" s="2" t="str">
        <f>VLOOKUP(A47,TEAMS!$A$2:$B$43,2,0)</f>
        <v>On the Sauce</v>
      </c>
      <c r="C47" s="25">
        <f t="shared" si="1"/>
        <v>157.7142</v>
      </c>
      <c r="D47" s="24">
        <f t="shared" si="2"/>
        <v>31</v>
      </c>
      <c r="F47" s="17" t="s">
        <v>77</v>
      </c>
      <c r="G47" s="1" t="s">
        <v>2</v>
      </c>
      <c r="H47" s="27">
        <v>51.0</v>
      </c>
      <c r="I47" s="27">
        <v>52.0</v>
      </c>
      <c r="J47" s="27">
        <v>53.0</v>
      </c>
      <c r="K47" s="27">
        <v>54.0</v>
      </c>
      <c r="L47" s="27">
        <v>55.0</v>
      </c>
      <c r="M47" s="27">
        <v>56.0</v>
      </c>
      <c r="N47" s="27">
        <v>57.0</v>
      </c>
      <c r="O47" s="27">
        <v>58.0</v>
      </c>
      <c r="P47" s="27">
        <v>59.0</v>
      </c>
      <c r="Q47" s="27">
        <v>60.0</v>
      </c>
      <c r="R47" s="27">
        <v>61.0</v>
      </c>
      <c r="S47" s="27">
        <v>62.0</v>
      </c>
      <c r="T47" s="27">
        <v>63.0</v>
      </c>
      <c r="U47" s="27">
        <v>64.0</v>
      </c>
      <c r="V47" s="27">
        <v>65.0</v>
      </c>
      <c r="W47" s="27">
        <v>66.0</v>
      </c>
      <c r="X47" s="27">
        <v>67.0</v>
      </c>
      <c r="Y47" s="27">
        <v>68.0</v>
      </c>
      <c r="Z47" s="27">
        <v>69.0</v>
      </c>
      <c r="AA47" s="27">
        <v>70.0</v>
      </c>
      <c r="AB47" s="27">
        <v>71.0</v>
      </c>
      <c r="AC47" s="27">
        <v>72.0</v>
      </c>
      <c r="AD47" s="27">
        <v>73.0</v>
      </c>
      <c r="AE47" s="27">
        <v>74.0</v>
      </c>
      <c r="AF47" s="27">
        <v>75.0</v>
      </c>
      <c r="AG47" s="27">
        <v>76.0</v>
      </c>
      <c r="AH47" s="27">
        <v>77.0</v>
      </c>
      <c r="AI47" s="27">
        <v>78.0</v>
      </c>
      <c r="AJ47" s="27">
        <v>79.0</v>
      </c>
      <c r="AK47" s="27">
        <v>80.0</v>
      </c>
      <c r="AL47" s="27">
        <v>81.0</v>
      </c>
      <c r="AM47" s="27">
        <v>82.0</v>
      </c>
      <c r="AN47" s="27">
        <v>83.0</v>
      </c>
      <c r="AO47" s="27">
        <v>84.0</v>
      </c>
      <c r="AP47" s="27">
        <v>85.0</v>
      </c>
      <c r="AQ47" s="27">
        <v>86.0</v>
      </c>
      <c r="AR47" s="27">
        <v>87.0</v>
      </c>
      <c r="AS47" s="27">
        <v>88.0</v>
      </c>
      <c r="AT47" s="27">
        <v>89.0</v>
      </c>
      <c r="AU47" s="27">
        <v>90.0</v>
      </c>
      <c r="AV47" s="27">
        <v>91.0</v>
      </c>
      <c r="AW47" s="27">
        <v>92.0</v>
      </c>
    </row>
    <row r="48" ht="15.75" customHeight="1">
      <c r="A48" s="24">
        <v>12.0</v>
      </c>
      <c r="B48" s="2" t="str">
        <f>VLOOKUP(A48,TEAMS!$A$2:$B$43,2,0)</f>
        <v>Smokin With Sparky </v>
      </c>
      <c r="C48" s="25">
        <f t="shared" si="1"/>
        <v>157.1428</v>
      </c>
      <c r="D48" s="24">
        <f t="shared" si="2"/>
        <v>32</v>
      </c>
      <c r="F48" s="12"/>
      <c r="G48" s="19" t="s">
        <v>59</v>
      </c>
      <c r="H48" s="19">
        <v>1.0</v>
      </c>
      <c r="I48" s="19">
        <v>2.0</v>
      </c>
      <c r="J48" s="19">
        <v>3.0</v>
      </c>
      <c r="K48" s="19">
        <v>4.0</v>
      </c>
      <c r="L48" s="19">
        <v>5.0</v>
      </c>
      <c r="M48" s="19">
        <v>6.0</v>
      </c>
      <c r="N48" s="19">
        <v>7.0</v>
      </c>
      <c r="O48" s="19">
        <v>8.0</v>
      </c>
      <c r="P48" s="19">
        <v>9.0</v>
      </c>
      <c r="Q48" s="19">
        <v>10.0</v>
      </c>
      <c r="R48" s="19">
        <v>11.0</v>
      </c>
      <c r="S48" s="19">
        <v>12.0</v>
      </c>
      <c r="T48" s="19">
        <v>13.0</v>
      </c>
      <c r="U48" s="19">
        <v>14.0</v>
      </c>
      <c r="V48" s="19">
        <v>15.0</v>
      </c>
      <c r="W48" s="19">
        <v>16.0</v>
      </c>
      <c r="X48" s="19">
        <v>17.0</v>
      </c>
      <c r="Y48" s="19">
        <v>18.0</v>
      </c>
      <c r="Z48" s="19">
        <v>19.0</v>
      </c>
      <c r="AA48" s="19">
        <v>20.0</v>
      </c>
      <c r="AB48" s="19">
        <v>21.0</v>
      </c>
      <c r="AC48" s="19">
        <v>22.0</v>
      </c>
      <c r="AD48" s="19">
        <v>23.0</v>
      </c>
      <c r="AE48" s="19">
        <v>24.0</v>
      </c>
      <c r="AF48" s="19">
        <v>25.0</v>
      </c>
      <c r="AG48" s="19">
        <v>26.0</v>
      </c>
      <c r="AH48" s="19">
        <v>27.0</v>
      </c>
      <c r="AI48" s="19">
        <v>28.0</v>
      </c>
      <c r="AJ48" s="19">
        <v>29.0</v>
      </c>
      <c r="AK48" s="19">
        <v>30.0</v>
      </c>
      <c r="AL48" s="19">
        <v>31.0</v>
      </c>
      <c r="AM48" s="19">
        <v>32.0</v>
      </c>
      <c r="AN48" s="19">
        <v>33.0</v>
      </c>
      <c r="AO48" s="19">
        <v>34.0</v>
      </c>
      <c r="AP48" s="19">
        <v>35.0</v>
      </c>
      <c r="AQ48" s="19">
        <v>36.0</v>
      </c>
      <c r="AR48" s="19">
        <v>37.0</v>
      </c>
      <c r="AS48" s="19">
        <v>38.0</v>
      </c>
      <c r="AT48" s="19">
        <v>39.0</v>
      </c>
      <c r="AU48" s="19">
        <v>40.0</v>
      </c>
      <c r="AV48" s="19">
        <v>41.0</v>
      </c>
      <c r="AW48" s="19">
        <v>42.0</v>
      </c>
    </row>
    <row r="49" ht="15.75" customHeight="1">
      <c r="A49" s="24">
        <v>27.0</v>
      </c>
      <c r="B49" s="2" t="str">
        <f>VLOOKUP(A49,TEAMS!$A$2:$B$43,2,0)</f>
        <v>Red, white &amp; ‘cue</v>
      </c>
      <c r="C49" s="25">
        <f t="shared" si="1"/>
        <v>154.2854</v>
      </c>
      <c r="D49" s="24">
        <f t="shared" si="2"/>
        <v>33</v>
      </c>
      <c r="F49" s="12"/>
      <c r="G49" s="27">
        <v>1.0</v>
      </c>
      <c r="H49" s="28">
        <v>9.0</v>
      </c>
      <c r="I49" s="28">
        <v>9.0</v>
      </c>
      <c r="J49" s="28">
        <v>8.0</v>
      </c>
      <c r="K49" s="28">
        <v>8.0</v>
      </c>
      <c r="L49" s="28">
        <v>8.0</v>
      </c>
      <c r="M49" s="28">
        <v>8.0</v>
      </c>
      <c r="N49" s="28">
        <v>8.0</v>
      </c>
      <c r="O49" s="28">
        <v>9.0</v>
      </c>
      <c r="P49" s="28">
        <v>7.0</v>
      </c>
      <c r="Q49" s="28" t="s">
        <v>66</v>
      </c>
      <c r="R49" s="28">
        <v>8.0</v>
      </c>
      <c r="S49" s="28">
        <v>9.0</v>
      </c>
      <c r="T49" s="28">
        <v>9.0</v>
      </c>
      <c r="U49" s="28">
        <v>9.0</v>
      </c>
      <c r="V49" s="28">
        <v>8.0</v>
      </c>
      <c r="W49" s="28">
        <v>9.0</v>
      </c>
      <c r="X49" s="28">
        <v>9.0</v>
      </c>
      <c r="Y49" s="28">
        <v>9.0</v>
      </c>
      <c r="Z49" s="28">
        <v>7.0</v>
      </c>
      <c r="AA49" s="28">
        <v>8.0</v>
      </c>
      <c r="AB49" s="28">
        <v>8.0</v>
      </c>
      <c r="AC49" s="28">
        <v>8.0</v>
      </c>
      <c r="AD49" s="28">
        <v>7.0</v>
      </c>
      <c r="AE49" s="28">
        <v>8.0</v>
      </c>
      <c r="AF49" s="28">
        <v>8.0</v>
      </c>
      <c r="AG49" s="28">
        <v>8.0</v>
      </c>
      <c r="AH49" s="28">
        <v>7.0</v>
      </c>
      <c r="AI49" s="28">
        <v>7.0</v>
      </c>
      <c r="AJ49" s="28">
        <v>8.0</v>
      </c>
      <c r="AK49" s="28">
        <v>9.0</v>
      </c>
      <c r="AL49" s="28">
        <v>9.0</v>
      </c>
      <c r="AM49" s="28">
        <v>9.0</v>
      </c>
      <c r="AN49" s="28">
        <v>9.0</v>
      </c>
      <c r="AO49" s="28">
        <v>9.0</v>
      </c>
      <c r="AP49" s="28">
        <v>9.0</v>
      </c>
      <c r="AQ49" s="28">
        <v>8.0</v>
      </c>
      <c r="AR49" s="28">
        <v>9.0</v>
      </c>
      <c r="AS49" s="28">
        <v>9.0</v>
      </c>
      <c r="AT49" s="28">
        <v>8.0</v>
      </c>
      <c r="AU49" s="28" t="s">
        <v>66</v>
      </c>
      <c r="AV49" s="28">
        <v>8.0</v>
      </c>
      <c r="AW49" s="28">
        <v>8.0</v>
      </c>
    </row>
    <row r="50" ht="15.75" customHeight="1">
      <c r="A50" s="24">
        <v>7.0</v>
      </c>
      <c r="B50" s="2" t="str">
        <f>VLOOKUP(A50,TEAMS!$A$2:$B$43,2,0)</f>
        <v>Limp Brisket </v>
      </c>
      <c r="C50" s="25">
        <f t="shared" si="1"/>
        <v>153.1428</v>
      </c>
      <c r="D50" s="24">
        <f t="shared" si="2"/>
        <v>34</v>
      </c>
      <c r="F50" s="12"/>
      <c r="G50" s="27">
        <v>2.0</v>
      </c>
      <c r="H50" s="28">
        <v>8.0</v>
      </c>
      <c r="I50" s="28">
        <v>8.0</v>
      </c>
      <c r="J50" s="28">
        <v>9.0</v>
      </c>
      <c r="K50" s="28">
        <v>8.0</v>
      </c>
      <c r="L50" s="28">
        <v>7.0</v>
      </c>
      <c r="M50" s="28">
        <v>9.0</v>
      </c>
      <c r="N50" s="28">
        <v>8.0</v>
      </c>
      <c r="O50" s="28">
        <v>9.0</v>
      </c>
      <c r="P50" s="28">
        <v>7.0</v>
      </c>
      <c r="Q50" s="28" t="s">
        <v>66</v>
      </c>
      <c r="R50" s="28">
        <v>9.0</v>
      </c>
      <c r="S50" s="28">
        <v>8.0</v>
      </c>
      <c r="T50" s="28">
        <v>8.0</v>
      </c>
      <c r="U50" s="28">
        <v>9.0</v>
      </c>
      <c r="V50" s="28">
        <v>8.0</v>
      </c>
      <c r="W50" s="28">
        <v>9.0</v>
      </c>
      <c r="X50" s="28">
        <v>9.0</v>
      </c>
      <c r="Y50" s="28">
        <v>9.0</v>
      </c>
      <c r="Z50" s="28">
        <v>7.0</v>
      </c>
      <c r="AA50" s="28">
        <v>9.0</v>
      </c>
      <c r="AB50" s="28">
        <v>8.0</v>
      </c>
      <c r="AC50" s="28">
        <v>8.0</v>
      </c>
      <c r="AD50" s="28">
        <v>7.0</v>
      </c>
      <c r="AE50" s="28">
        <v>7.0</v>
      </c>
      <c r="AF50" s="28">
        <v>8.0</v>
      </c>
      <c r="AG50" s="28">
        <v>7.0</v>
      </c>
      <c r="AH50" s="28">
        <v>8.0</v>
      </c>
      <c r="AI50" s="28">
        <v>8.0</v>
      </c>
      <c r="AJ50" s="28">
        <v>8.0</v>
      </c>
      <c r="AK50" s="28">
        <v>9.0</v>
      </c>
      <c r="AL50" s="28">
        <v>9.0</v>
      </c>
      <c r="AM50" s="28">
        <v>9.0</v>
      </c>
      <c r="AN50" s="28">
        <v>9.0</v>
      </c>
      <c r="AO50" s="28">
        <v>8.0</v>
      </c>
      <c r="AP50" s="28">
        <v>9.0</v>
      </c>
      <c r="AQ50" s="28">
        <v>9.0</v>
      </c>
      <c r="AR50" s="28">
        <v>9.0</v>
      </c>
      <c r="AS50" s="28">
        <v>9.0</v>
      </c>
      <c r="AT50" s="28">
        <v>8.0</v>
      </c>
      <c r="AU50" s="28" t="s">
        <v>66</v>
      </c>
      <c r="AV50" s="28">
        <v>8.0</v>
      </c>
      <c r="AW50" s="28">
        <v>8.0</v>
      </c>
    </row>
    <row r="51" ht="15.75" customHeight="1">
      <c r="A51" s="24">
        <v>22.0</v>
      </c>
      <c r="B51" s="2" t="str">
        <f>VLOOKUP(A51,TEAMS!$A$2:$B$43,2,0)</f>
        <v>Fat Stack BBQ</v>
      </c>
      <c r="C51" s="25">
        <f t="shared" si="1"/>
        <v>153.1428</v>
      </c>
      <c r="D51" s="24">
        <f t="shared" si="2"/>
        <v>34</v>
      </c>
      <c r="F51" s="12"/>
      <c r="G51" s="27">
        <v>3.0</v>
      </c>
      <c r="H51" s="28">
        <v>9.0</v>
      </c>
      <c r="I51" s="28">
        <v>9.0</v>
      </c>
      <c r="J51" s="28">
        <v>9.0</v>
      </c>
      <c r="K51" s="28">
        <v>9.0</v>
      </c>
      <c r="L51" s="28">
        <v>8.0</v>
      </c>
      <c r="M51" s="28">
        <v>8.0</v>
      </c>
      <c r="N51" s="28">
        <v>7.0</v>
      </c>
      <c r="O51" s="28">
        <v>9.0</v>
      </c>
      <c r="P51" s="28">
        <v>8.0</v>
      </c>
      <c r="Q51" s="28" t="s">
        <v>66</v>
      </c>
      <c r="R51" s="28">
        <v>9.0</v>
      </c>
      <c r="S51" s="28">
        <v>9.0</v>
      </c>
      <c r="T51" s="28">
        <v>8.0</v>
      </c>
      <c r="U51" s="28">
        <v>9.0</v>
      </c>
      <c r="V51" s="28">
        <v>8.0</v>
      </c>
      <c r="W51" s="28">
        <v>9.0</v>
      </c>
      <c r="X51" s="28">
        <v>9.0</v>
      </c>
      <c r="Y51" s="28">
        <v>9.0</v>
      </c>
      <c r="Z51" s="28">
        <v>7.0</v>
      </c>
      <c r="AA51" s="28">
        <v>9.0</v>
      </c>
      <c r="AB51" s="28">
        <v>8.0</v>
      </c>
      <c r="AC51" s="28">
        <v>8.0</v>
      </c>
      <c r="AD51" s="28">
        <v>7.0</v>
      </c>
      <c r="AE51" s="28">
        <v>7.0</v>
      </c>
      <c r="AF51" s="28">
        <v>8.0</v>
      </c>
      <c r="AG51" s="28">
        <v>6.0</v>
      </c>
      <c r="AH51" s="28">
        <v>7.0</v>
      </c>
      <c r="AI51" s="28">
        <v>8.0</v>
      </c>
      <c r="AJ51" s="28">
        <v>8.0</v>
      </c>
      <c r="AK51" s="28">
        <v>9.0</v>
      </c>
      <c r="AL51" s="28">
        <v>8.0</v>
      </c>
      <c r="AM51" s="28">
        <v>9.0</v>
      </c>
      <c r="AN51" s="28">
        <v>8.0</v>
      </c>
      <c r="AO51" s="28">
        <v>9.0</v>
      </c>
      <c r="AP51" s="28">
        <v>8.0</v>
      </c>
      <c r="AQ51" s="28">
        <v>7.0</v>
      </c>
      <c r="AR51" s="28">
        <v>9.0</v>
      </c>
      <c r="AS51" s="28">
        <v>9.0</v>
      </c>
      <c r="AT51" s="28">
        <v>9.0</v>
      </c>
      <c r="AU51" s="28" t="s">
        <v>66</v>
      </c>
      <c r="AV51" s="28">
        <v>9.0</v>
      </c>
      <c r="AW51" s="28">
        <v>8.0</v>
      </c>
    </row>
    <row r="52" ht="15.75" customHeight="1">
      <c r="A52" s="24">
        <v>24.0</v>
      </c>
      <c r="B52" s="2" t="str">
        <f>VLOOKUP(A52,TEAMS!$A$2:$B$43,2,0)</f>
        <v>Satriale's</v>
      </c>
      <c r="C52" s="25">
        <f t="shared" si="1"/>
        <v>150.2858</v>
      </c>
      <c r="D52" s="24">
        <f t="shared" si="2"/>
        <v>36</v>
      </c>
      <c r="F52" s="12"/>
      <c r="G52" s="27">
        <v>4.0</v>
      </c>
      <c r="H52" s="28">
        <v>9.0</v>
      </c>
      <c r="I52" s="28">
        <v>8.0</v>
      </c>
      <c r="J52" s="28">
        <v>9.0</v>
      </c>
      <c r="K52" s="28">
        <v>8.0</v>
      </c>
      <c r="L52" s="28">
        <v>8.0</v>
      </c>
      <c r="M52" s="28">
        <v>9.0</v>
      </c>
      <c r="N52" s="28">
        <v>8.0</v>
      </c>
      <c r="O52" s="28">
        <v>9.0</v>
      </c>
      <c r="P52" s="28">
        <v>7.0</v>
      </c>
      <c r="Q52" s="28" t="s">
        <v>66</v>
      </c>
      <c r="R52" s="28">
        <v>8.0</v>
      </c>
      <c r="S52" s="28">
        <v>8.0</v>
      </c>
      <c r="T52" s="28">
        <v>7.0</v>
      </c>
      <c r="U52" s="28">
        <v>8.0</v>
      </c>
      <c r="V52" s="28">
        <v>7.0</v>
      </c>
      <c r="W52" s="28">
        <v>9.0</v>
      </c>
      <c r="X52" s="28">
        <v>9.0</v>
      </c>
      <c r="Y52" s="28">
        <v>8.0</v>
      </c>
      <c r="Z52" s="28">
        <v>8.0</v>
      </c>
      <c r="AA52" s="28">
        <v>9.0</v>
      </c>
      <c r="AB52" s="28">
        <v>9.0</v>
      </c>
      <c r="AC52" s="28">
        <v>8.0</v>
      </c>
      <c r="AD52" s="28">
        <v>7.0</v>
      </c>
      <c r="AE52" s="28">
        <v>7.0</v>
      </c>
      <c r="AF52" s="28">
        <v>9.0</v>
      </c>
      <c r="AG52" s="28">
        <v>9.0</v>
      </c>
      <c r="AH52" s="28">
        <v>9.0</v>
      </c>
      <c r="AI52" s="28">
        <v>8.0</v>
      </c>
      <c r="AJ52" s="28">
        <v>8.0</v>
      </c>
      <c r="AK52" s="28">
        <v>9.0</v>
      </c>
      <c r="AL52" s="28">
        <v>6.0</v>
      </c>
      <c r="AM52" s="28">
        <v>9.0</v>
      </c>
      <c r="AN52" s="28">
        <v>7.0</v>
      </c>
      <c r="AO52" s="28">
        <v>7.0</v>
      </c>
      <c r="AP52" s="28">
        <v>8.0</v>
      </c>
      <c r="AQ52" s="28">
        <v>8.0</v>
      </c>
      <c r="AR52" s="28">
        <v>9.0</v>
      </c>
      <c r="AS52" s="28">
        <v>9.0</v>
      </c>
      <c r="AT52" s="28">
        <v>8.0</v>
      </c>
      <c r="AU52" s="28" t="s">
        <v>66</v>
      </c>
      <c r="AV52" s="28">
        <v>9.0</v>
      </c>
      <c r="AW52" s="28">
        <v>8.0</v>
      </c>
    </row>
    <row r="53" ht="15.75" customHeight="1">
      <c r="A53" s="24">
        <v>23.0</v>
      </c>
      <c r="B53" s="2" t="str">
        <f>VLOOKUP(A53,TEAMS!$A$2:$B$43,2,0)</f>
        <v>Me Rub You Long Time!</v>
      </c>
      <c r="C53" s="25">
        <f t="shared" si="1"/>
        <v>150.2858</v>
      </c>
      <c r="D53" s="24">
        <f t="shared" si="2"/>
        <v>36</v>
      </c>
      <c r="F53" s="12"/>
      <c r="G53" s="27">
        <v>5.0</v>
      </c>
      <c r="H53" s="28">
        <v>8.0</v>
      </c>
      <c r="I53" s="28">
        <v>8.0</v>
      </c>
      <c r="J53" s="28">
        <v>8.0</v>
      </c>
      <c r="K53" s="28">
        <v>8.0</v>
      </c>
      <c r="L53" s="28">
        <v>8.0</v>
      </c>
      <c r="M53" s="28">
        <v>9.0</v>
      </c>
      <c r="N53" s="28">
        <v>9.0</v>
      </c>
      <c r="O53" s="28">
        <v>9.0</v>
      </c>
      <c r="P53" s="28">
        <v>7.0</v>
      </c>
      <c r="Q53" s="28" t="s">
        <v>66</v>
      </c>
      <c r="R53" s="28">
        <v>9.0</v>
      </c>
      <c r="S53" s="28">
        <v>9.0</v>
      </c>
      <c r="T53" s="28">
        <v>8.0</v>
      </c>
      <c r="U53" s="28">
        <v>9.0</v>
      </c>
      <c r="V53" s="28">
        <v>7.0</v>
      </c>
      <c r="W53" s="28">
        <v>9.0</v>
      </c>
      <c r="X53" s="28">
        <v>8.0</v>
      </c>
      <c r="Y53" s="28">
        <v>9.0</v>
      </c>
      <c r="Z53" s="28">
        <v>9.0</v>
      </c>
      <c r="AA53" s="28">
        <v>8.0</v>
      </c>
      <c r="AB53" s="28">
        <v>8.0</v>
      </c>
      <c r="AC53" s="28">
        <v>8.0</v>
      </c>
      <c r="AD53" s="28">
        <v>7.0</v>
      </c>
      <c r="AE53" s="28">
        <v>8.0</v>
      </c>
      <c r="AF53" s="28">
        <v>9.0</v>
      </c>
      <c r="AG53" s="28">
        <v>7.0</v>
      </c>
      <c r="AH53" s="28">
        <v>9.0</v>
      </c>
      <c r="AI53" s="28">
        <v>9.0</v>
      </c>
      <c r="AJ53" s="28">
        <v>7.0</v>
      </c>
      <c r="AK53" s="28">
        <v>8.0</v>
      </c>
      <c r="AL53" s="28">
        <v>9.0</v>
      </c>
      <c r="AM53" s="28">
        <v>9.0</v>
      </c>
      <c r="AN53" s="28">
        <v>9.0</v>
      </c>
      <c r="AO53" s="28">
        <v>9.0</v>
      </c>
      <c r="AP53" s="28">
        <v>9.0</v>
      </c>
      <c r="AQ53" s="28">
        <v>9.0</v>
      </c>
      <c r="AR53" s="28">
        <v>9.0</v>
      </c>
      <c r="AS53" s="28">
        <v>9.0</v>
      </c>
      <c r="AT53" s="28">
        <v>9.0</v>
      </c>
      <c r="AU53" s="28" t="s">
        <v>66</v>
      </c>
      <c r="AV53" s="28">
        <v>9.0</v>
      </c>
      <c r="AW53" s="28">
        <v>9.0</v>
      </c>
    </row>
    <row r="54" ht="15.75" customHeight="1">
      <c r="A54" s="24">
        <v>19.0</v>
      </c>
      <c r="B54" s="2" t="str">
        <f>VLOOKUP(A54,TEAMS!$A$2:$B$43,2,0)</f>
        <v>Piggie Smalls</v>
      </c>
      <c r="C54" s="25">
        <f t="shared" si="1"/>
        <v>148.0002</v>
      </c>
      <c r="D54" s="24">
        <f t="shared" si="2"/>
        <v>38</v>
      </c>
      <c r="F54" s="12"/>
      <c r="G54" s="27">
        <v>6.0</v>
      </c>
      <c r="H54" s="28">
        <v>9.0</v>
      </c>
      <c r="I54" s="28">
        <v>9.0</v>
      </c>
      <c r="J54" s="28">
        <v>9.0</v>
      </c>
      <c r="K54" s="28">
        <v>8.0</v>
      </c>
      <c r="L54" s="28">
        <v>8.0</v>
      </c>
      <c r="M54" s="28">
        <v>8.0</v>
      </c>
      <c r="N54" s="28">
        <v>7.0</v>
      </c>
      <c r="O54" s="28">
        <v>6.0</v>
      </c>
      <c r="P54" s="28">
        <v>4.0</v>
      </c>
      <c r="Q54" s="28" t="s">
        <v>66</v>
      </c>
      <c r="R54" s="28">
        <v>7.0</v>
      </c>
      <c r="S54" s="28">
        <v>8.0</v>
      </c>
      <c r="T54" s="28">
        <v>9.0</v>
      </c>
      <c r="U54" s="28">
        <v>8.0</v>
      </c>
      <c r="V54" s="28">
        <v>9.0</v>
      </c>
      <c r="W54" s="28">
        <v>8.0</v>
      </c>
      <c r="X54" s="28">
        <v>9.0</v>
      </c>
      <c r="Y54" s="28">
        <v>8.0</v>
      </c>
      <c r="Z54" s="28">
        <v>8.0</v>
      </c>
      <c r="AA54" s="28">
        <v>9.0</v>
      </c>
      <c r="AB54" s="28">
        <v>9.0</v>
      </c>
      <c r="AC54" s="28">
        <v>8.0</v>
      </c>
      <c r="AD54" s="28">
        <v>7.0</v>
      </c>
      <c r="AE54" s="28">
        <v>7.0</v>
      </c>
      <c r="AF54" s="28">
        <v>9.0</v>
      </c>
      <c r="AG54" s="28">
        <v>8.0</v>
      </c>
      <c r="AH54" s="28">
        <v>9.0</v>
      </c>
      <c r="AI54" s="28">
        <v>8.0</v>
      </c>
      <c r="AJ54" s="28">
        <v>7.0</v>
      </c>
      <c r="AK54" s="28">
        <v>9.0</v>
      </c>
      <c r="AL54" s="28">
        <v>6.0</v>
      </c>
      <c r="AM54" s="28">
        <v>7.0</v>
      </c>
      <c r="AN54" s="28">
        <v>7.0</v>
      </c>
      <c r="AO54" s="28">
        <v>6.0</v>
      </c>
      <c r="AP54" s="28">
        <v>7.0</v>
      </c>
      <c r="AQ54" s="28">
        <v>8.0</v>
      </c>
      <c r="AR54" s="28">
        <v>9.0</v>
      </c>
      <c r="AS54" s="28">
        <v>9.0</v>
      </c>
      <c r="AT54" s="28">
        <v>8.0</v>
      </c>
      <c r="AU54" s="28" t="s">
        <v>66</v>
      </c>
      <c r="AV54" s="28">
        <v>8.0</v>
      </c>
      <c r="AW54" s="28">
        <v>8.0</v>
      </c>
    </row>
    <row r="55" ht="15.75" customHeight="1">
      <c r="A55" s="24">
        <v>29.0</v>
      </c>
      <c r="B55" s="2" t="str">
        <f>VLOOKUP(A55,TEAMS!$A$2:$B$43,2,0)</f>
        <v>Too Sauced to Pork</v>
      </c>
      <c r="C55" s="25">
        <f t="shared" si="1"/>
        <v>148</v>
      </c>
      <c r="D55" s="24">
        <f t="shared" si="2"/>
        <v>39</v>
      </c>
      <c r="F55" s="1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ht="15.75" customHeight="1">
      <c r="A56" s="24">
        <v>9.0</v>
      </c>
      <c r="B56" s="2" t="str">
        <f>VLOOKUP(A56,TEAMS!$A$2:$B$43,2,0)</f>
        <v>Average Joes</v>
      </c>
      <c r="C56" s="25">
        <f t="shared" si="1"/>
        <v>137.143</v>
      </c>
      <c r="D56" s="24">
        <f t="shared" si="2"/>
        <v>40</v>
      </c>
      <c r="F56" s="12"/>
      <c r="G56" s="29" t="s">
        <v>71</v>
      </c>
      <c r="H56" s="2">
        <f t="shared" ref="H56:AW56" si="9">MIN(H49:H54)</f>
        <v>8</v>
      </c>
      <c r="I56" s="2">
        <f t="shared" si="9"/>
        <v>8</v>
      </c>
      <c r="J56" s="2">
        <f t="shared" si="9"/>
        <v>8</v>
      </c>
      <c r="K56" s="2">
        <f t="shared" si="9"/>
        <v>8</v>
      </c>
      <c r="L56" s="2">
        <f t="shared" si="9"/>
        <v>7</v>
      </c>
      <c r="M56" s="2">
        <f t="shared" si="9"/>
        <v>8</v>
      </c>
      <c r="N56" s="2">
        <f t="shared" si="9"/>
        <v>7</v>
      </c>
      <c r="O56" s="2">
        <f t="shared" si="9"/>
        <v>6</v>
      </c>
      <c r="P56" s="2">
        <f t="shared" si="9"/>
        <v>4</v>
      </c>
      <c r="Q56" s="2">
        <f t="shared" si="9"/>
        <v>0</v>
      </c>
      <c r="R56" s="2">
        <f t="shared" si="9"/>
        <v>7</v>
      </c>
      <c r="S56" s="2">
        <f t="shared" si="9"/>
        <v>8</v>
      </c>
      <c r="T56" s="2">
        <f t="shared" si="9"/>
        <v>7</v>
      </c>
      <c r="U56" s="2">
        <f t="shared" si="9"/>
        <v>8</v>
      </c>
      <c r="V56" s="2">
        <f t="shared" si="9"/>
        <v>7</v>
      </c>
      <c r="W56" s="2">
        <f t="shared" si="9"/>
        <v>8</v>
      </c>
      <c r="X56" s="2">
        <f t="shared" si="9"/>
        <v>8</v>
      </c>
      <c r="Y56" s="2">
        <f t="shared" si="9"/>
        <v>8</v>
      </c>
      <c r="Z56" s="2">
        <f t="shared" si="9"/>
        <v>7</v>
      </c>
      <c r="AA56" s="2">
        <f t="shared" si="9"/>
        <v>8</v>
      </c>
      <c r="AB56" s="2">
        <f t="shared" si="9"/>
        <v>8</v>
      </c>
      <c r="AC56" s="2">
        <f t="shared" si="9"/>
        <v>8</v>
      </c>
      <c r="AD56" s="2">
        <f t="shared" si="9"/>
        <v>7</v>
      </c>
      <c r="AE56" s="2">
        <f t="shared" si="9"/>
        <v>7</v>
      </c>
      <c r="AF56" s="2">
        <f t="shared" si="9"/>
        <v>8</v>
      </c>
      <c r="AG56" s="2">
        <f t="shared" si="9"/>
        <v>6</v>
      </c>
      <c r="AH56" s="2">
        <f t="shared" si="9"/>
        <v>7</v>
      </c>
      <c r="AI56" s="2">
        <f t="shared" si="9"/>
        <v>7</v>
      </c>
      <c r="AJ56" s="2">
        <f t="shared" si="9"/>
        <v>7</v>
      </c>
      <c r="AK56" s="2">
        <f t="shared" si="9"/>
        <v>8</v>
      </c>
      <c r="AL56" s="2">
        <f t="shared" si="9"/>
        <v>6</v>
      </c>
      <c r="AM56" s="2">
        <f t="shared" si="9"/>
        <v>7</v>
      </c>
      <c r="AN56" s="2">
        <f t="shared" si="9"/>
        <v>7</v>
      </c>
      <c r="AO56" s="2">
        <f t="shared" si="9"/>
        <v>6</v>
      </c>
      <c r="AP56" s="2">
        <f t="shared" si="9"/>
        <v>7</v>
      </c>
      <c r="AQ56" s="2">
        <f t="shared" si="9"/>
        <v>7</v>
      </c>
      <c r="AR56" s="2">
        <f t="shared" si="9"/>
        <v>9</v>
      </c>
      <c r="AS56" s="2">
        <f t="shared" si="9"/>
        <v>9</v>
      </c>
      <c r="AT56" s="2">
        <f t="shared" si="9"/>
        <v>8</v>
      </c>
      <c r="AU56" s="2">
        <f t="shared" si="9"/>
        <v>0</v>
      </c>
      <c r="AV56" s="2">
        <f t="shared" si="9"/>
        <v>8</v>
      </c>
      <c r="AW56" s="2">
        <f t="shared" si="9"/>
        <v>8</v>
      </c>
    </row>
    <row r="57" ht="15.75" customHeight="1">
      <c r="A57" s="24">
        <v>40.0</v>
      </c>
      <c r="B57" s="2" t="str">
        <f>VLOOKUP(A57,TEAMS!$A$2:$B$43,2,0)</f>
        <v>Blank Team 2</v>
      </c>
      <c r="C57" s="25">
        <f t="shared" si="1"/>
        <v>0</v>
      </c>
      <c r="D57" s="24">
        <f t="shared" si="2"/>
        <v>41</v>
      </c>
      <c r="F57" s="1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ht="15.75" customHeight="1">
      <c r="A58" s="24">
        <v>10.0</v>
      </c>
      <c r="B58" s="2" t="str">
        <f>VLOOKUP(A58,TEAMS!$A$2:$B$43,2,0)</f>
        <v>Blank Team 1</v>
      </c>
      <c r="C58" s="25">
        <f t="shared" si="1"/>
        <v>0</v>
      </c>
      <c r="D58" s="24">
        <f t="shared" si="2"/>
        <v>41</v>
      </c>
      <c r="F58" s="12"/>
      <c r="G58" s="29" t="s">
        <v>72</v>
      </c>
      <c r="H58" s="2">
        <f t="shared" ref="H58:AW58" si="10">SUM(H49:H54)-H56</f>
        <v>44</v>
      </c>
      <c r="I58" s="2">
        <f t="shared" si="10"/>
        <v>43</v>
      </c>
      <c r="J58" s="2">
        <f t="shared" si="10"/>
        <v>44</v>
      </c>
      <c r="K58" s="2">
        <f t="shared" si="10"/>
        <v>41</v>
      </c>
      <c r="L58" s="2">
        <f t="shared" si="10"/>
        <v>40</v>
      </c>
      <c r="M58" s="2">
        <f t="shared" si="10"/>
        <v>43</v>
      </c>
      <c r="N58" s="2">
        <f t="shared" si="10"/>
        <v>40</v>
      </c>
      <c r="O58" s="2">
        <f t="shared" si="10"/>
        <v>45</v>
      </c>
      <c r="P58" s="2">
        <f t="shared" si="10"/>
        <v>36</v>
      </c>
      <c r="Q58" s="2">
        <f t="shared" si="10"/>
        <v>0</v>
      </c>
      <c r="R58" s="2">
        <f t="shared" si="10"/>
        <v>43</v>
      </c>
      <c r="S58" s="2">
        <f t="shared" si="10"/>
        <v>43</v>
      </c>
      <c r="T58" s="2">
        <f t="shared" si="10"/>
        <v>42</v>
      </c>
      <c r="U58" s="2">
        <f t="shared" si="10"/>
        <v>44</v>
      </c>
      <c r="V58" s="2">
        <f t="shared" si="10"/>
        <v>40</v>
      </c>
      <c r="W58" s="2">
        <f t="shared" si="10"/>
        <v>45</v>
      </c>
      <c r="X58" s="2">
        <f t="shared" si="10"/>
        <v>45</v>
      </c>
      <c r="Y58" s="2">
        <f t="shared" si="10"/>
        <v>44</v>
      </c>
      <c r="Z58" s="2">
        <f t="shared" si="10"/>
        <v>39</v>
      </c>
      <c r="AA58" s="2">
        <f t="shared" si="10"/>
        <v>44</v>
      </c>
      <c r="AB58" s="2">
        <f t="shared" si="10"/>
        <v>42</v>
      </c>
      <c r="AC58" s="2">
        <f t="shared" si="10"/>
        <v>40</v>
      </c>
      <c r="AD58" s="2">
        <f t="shared" si="10"/>
        <v>35</v>
      </c>
      <c r="AE58" s="2">
        <f t="shared" si="10"/>
        <v>37</v>
      </c>
      <c r="AF58" s="2">
        <f t="shared" si="10"/>
        <v>43</v>
      </c>
      <c r="AG58" s="2">
        <f t="shared" si="10"/>
        <v>39</v>
      </c>
      <c r="AH58" s="2">
        <f t="shared" si="10"/>
        <v>42</v>
      </c>
      <c r="AI58" s="2">
        <f t="shared" si="10"/>
        <v>41</v>
      </c>
      <c r="AJ58" s="2">
        <f t="shared" si="10"/>
        <v>39</v>
      </c>
      <c r="AK58" s="2">
        <f t="shared" si="10"/>
        <v>45</v>
      </c>
      <c r="AL58" s="2">
        <f t="shared" si="10"/>
        <v>41</v>
      </c>
      <c r="AM58" s="2">
        <f t="shared" si="10"/>
        <v>45</v>
      </c>
      <c r="AN58" s="2">
        <f t="shared" si="10"/>
        <v>42</v>
      </c>
      <c r="AO58" s="2">
        <f t="shared" si="10"/>
        <v>42</v>
      </c>
      <c r="AP58" s="2">
        <f t="shared" si="10"/>
        <v>43</v>
      </c>
      <c r="AQ58" s="2">
        <f t="shared" si="10"/>
        <v>42</v>
      </c>
      <c r="AR58" s="2">
        <f t="shared" si="10"/>
        <v>45</v>
      </c>
      <c r="AS58" s="2">
        <f t="shared" si="10"/>
        <v>45</v>
      </c>
      <c r="AT58" s="2">
        <f t="shared" si="10"/>
        <v>42</v>
      </c>
      <c r="AU58" s="2">
        <f t="shared" si="10"/>
        <v>0</v>
      </c>
      <c r="AV58" s="2">
        <f t="shared" si="10"/>
        <v>43</v>
      </c>
      <c r="AW58" s="2">
        <f t="shared" si="10"/>
        <v>41</v>
      </c>
    </row>
    <row r="59" ht="15.75" customHeight="1">
      <c r="F59" s="12"/>
      <c r="G59" s="29" t="s">
        <v>73</v>
      </c>
      <c r="H59" s="2">
        <f>H58*'Potential Scores &amp; Weighting'!$E$5</f>
        <v>25.1416</v>
      </c>
      <c r="I59" s="2">
        <f>I58*'Potential Scores &amp; Weighting'!$E$5</f>
        <v>24.5702</v>
      </c>
      <c r="J59" s="2">
        <f>J58*'Potential Scores &amp; Weighting'!$E$5</f>
        <v>25.1416</v>
      </c>
      <c r="K59" s="2">
        <f>K58*'Potential Scores &amp; Weighting'!$E$5</f>
        <v>23.4274</v>
      </c>
      <c r="L59" s="2">
        <f>L58*'Potential Scores &amp; Weighting'!$E$5</f>
        <v>22.856</v>
      </c>
      <c r="M59" s="2">
        <f>M58*'Potential Scores &amp; Weighting'!$E$5</f>
        <v>24.5702</v>
      </c>
      <c r="N59" s="2">
        <f>N58*'Potential Scores &amp; Weighting'!$E$5</f>
        <v>22.856</v>
      </c>
      <c r="O59" s="2">
        <f>O58*'Potential Scores &amp; Weighting'!$E$5</f>
        <v>25.713</v>
      </c>
      <c r="P59" s="2">
        <f>P58*'Potential Scores &amp; Weighting'!$E$5</f>
        <v>20.5704</v>
      </c>
      <c r="Q59" s="2">
        <f>Q58*'Potential Scores &amp; Weighting'!$E$5</f>
        <v>0</v>
      </c>
      <c r="R59" s="2">
        <f>R58*'Potential Scores &amp; Weighting'!$E$5</f>
        <v>24.5702</v>
      </c>
      <c r="S59" s="2">
        <f>S58*'Potential Scores &amp; Weighting'!$E$5</f>
        <v>24.5702</v>
      </c>
      <c r="T59" s="2">
        <f>T58*'Potential Scores &amp; Weighting'!$E$5</f>
        <v>23.9988</v>
      </c>
      <c r="U59" s="2">
        <f>U58*'Potential Scores &amp; Weighting'!$E$5</f>
        <v>25.1416</v>
      </c>
      <c r="V59" s="2">
        <f>V58*'Potential Scores &amp; Weighting'!$E$5</f>
        <v>22.856</v>
      </c>
      <c r="W59" s="2">
        <f>W58*'Potential Scores &amp; Weighting'!$E$5</f>
        <v>25.713</v>
      </c>
      <c r="X59" s="2">
        <f>X58*'Potential Scores &amp; Weighting'!$E$5</f>
        <v>25.713</v>
      </c>
      <c r="Y59" s="2">
        <f>Y58*'Potential Scores &amp; Weighting'!$E$5</f>
        <v>25.1416</v>
      </c>
      <c r="Z59" s="2">
        <f>Z58*'Potential Scores &amp; Weighting'!$E$5</f>
        <v>22.2846</v>
      </c>
      <c r="AA59" s="2">
        <f>AA58*'Potential Scores &amp; Weighting'!$E$5</f>
        <v>25.1416</v>
      </c>
      <c r="AB59" s="2">
        <f>AB58*'Potential Scores &amp; Weighting'!$E$5</f>
        <v>23.9988</v>
      </c>
      <c r="AC59" s="2">
        <f>AC58*'Potential Scores &amp; Weighting'!$E$5</f>
        <v>22.856</v>
      </c>
      <c r="AD59" s="2">
        <f>AD58*'Potential Scores &amp; Weighting'!$E$5</f>
        <v>19.999</v>
      </c>
      <c r="AE59" s="2">
        <f>AE58*'Potential Scores &amp; Weighting'!$E$5</f>
        <v>21.1418</v>
      </c>
      <c r="AF59" s="2">
        <f>AF58*'Potential Scores &amp; Weighting'!$E$5</f>
        <v>24.5702</v>
      </c>
      <c r="AG59" s="2">
        <f>AG58*'Potential Scores &amp; Weighting'!$E$5</f>
        <v>22.2846</v>
      </c>
      <c r="AH59" s="2">
        <f>AH58*'Potential Scores &amp; Weighting'!$E$5</f>
        <v>23.9988</v>
      </c>
      <c r="AI59" s="2">
        <f>AI58*'Potential Scores &amp; Weighting'!$E$5</f>
        <v>23.4274</v>
      </c>
      <c r="AJ59" s="2">
        <f>AJ58*'Potential Scores &amp; Weighting'!$E$5</f>
        <v>22.2846</v>
      </c>
      <c r="AK59" s="2">
        <f>AK58*'Potential Scores &amp; Weighting'!$E$5</f>
        <v>25.713</v>
      </c>
      <c r="AL59" s="2">
        <f>AL58*'Potential Scores &amp; Weighting'!$E$5</f>
        <v>23.4274</v>
      </c>
      <c r="AM59" s="2">
        <f>AM58*'Potential Scores &amp; Weighting'!$E$5</f>
        <v>25.713</v>
      </c>
      <c r="AN59" s="2">
        <f>AN58*'Potential Scores &amp; Weighting'!$E$5</f>
        <v>23.9988</v>
      </c>
      <c r="AO59" s="2">
        <f>AO58*'Potential Scores &amp; Weighting'!$E$5</f>
        <v>23.9988</v>
      </c>
      <c r="AP59" s="2">
        <f>AP58*'Potential Scores &amp; Weighting'!$E$5</f>
        <v>24.5702</v>
      </c>
      <c r="AQ59" s="2">
        <f>AQ58*'Potential Scores &amp; Weighting'!$E$5</f>
        <v>23.9988</v>
      </c>
      <c r="AR59" s="2">
        <f>AR58*'Potential Scores &amp; Weighting'!$E$5</f>
        <v>25.713</v>
      </c>
      <c r="AS59" s="2">
        <f>AS58*'Potential Scores &amp; Weighting'!$E$5</f>
        <v>25.713</v>
      </c>
      <c r="AT59" s="2">
        <f>AT58*'Potential Scores &amp; Weighting'!$E$5</f>
        <v>23.9988</v>
      </c>
      <c r="AU59" s="2">
        <f>AU58*'Potential Scores &amp; Weighting'!$E$5</f>
        <v>0</v>
      </c>
      <c r="AV59" s="2">
        <f>AV58*'Potential Scores &amp; Weighting'!$E$5</f>
        <v>24.5702</v>
      </c>
      <c r="AW59" s="2">
        <f>AW58*'Potential Scores &amp; Weighting'!$E$5</f>
        <v>23.4274</v>
      </c>
    </row>
    <row r="60" ht="15.75" customHeight="1">
      <c r="F60" s="12"/>
      <c r="G60" s="29" t="s">
        <v>78</v>
      </c>
      <c r="H60" s="2">
        <f t="shared" ref="H60:AW60" si="11">_xlfn.RANK.EQ(H59,$H$59:$AW$59)</f>
        <v>8</v>
      </c>
      <c r="I60" s="2">
        <f t="shared" si="11"/>
        <v>13</v>
      </c>
      <c r="J60" s="2">
        <f t="shared" si="11"/>
        <v>8</v>
      </c>
      <c r="K60" s="2">
        <f t="shared" si="11"/>
        <v>27</v>
      </c>
      <c r="L60" s="2">
        <f t="shared" si="11"/>
        <v>31</v>
      </c>
      <c r="M60" s="2">
        <f t="shared" si="11"/>
        <v>13</v>
      </c>
      <c r="N60" s="2">
        <f t="shared" si="11"/>
        <v>31</v>
      </c>
      <c r="O60" s="2">
        <f t="shared" si="11"/>
        <v>1</v>
      </c>
      <c r="P60" s="2">
        <f t="shared" si="11"/>
        <v>39</v>
      </c>
      <c r="Q60" s="2">
        <f t="shared" si="11"/>
        <v>41</v>
      </c>
      <c r="R60" s="2">
        <f t="shared" si="11"/>
        <v>13</v>
      </c>
      <c r="S60" s="2">
        <f t="shared" si="11"/>
        <v>13</v>
      </c>
      <c r="T60" s="2">
        <f t="shared" si="11"/>
        <v>20</v>
      </c>
      <c r="U60" s="2">
        <f t="shared" si="11"/>
        <v>8</v>
      </c>
      <c r="V60" s="2">
        <f t="shared" si="11"/>
        <v>31</v>
      </c>
      <c r="W60" s="2">
        <f t="shared" si="11"/>
        <v>1</v>
      </c>
      <c r="X60" s="2">
        <f t="shared" si="11"/>
        <v>1</v>
      </c>
      <c r="Y60" s="2">
        <f t="shared" si="11"/>
        <v>8</v>
      </c>
      <c r="Z60" s="2">
        <f t="shared" si="11"/>
        <v>35</v>
      </c>
      <c r="AA60" s="2">
        <f t="shared" si="11"/>
        <v>8</v>
      </c>
      <c r="AB60" s="2">
        <f t="shared" si="11"/>
        <v>20</v>
      </c>
      <c r="AC60" s="2">
        <f t="shared" si="11"/>
        <v>31</v>
      </c>
      <c r="AD60" s="2">
        <f t="shared" si="11"/>
        <v>40</v>
      </c>
      <c r="AE60" s="2">
        <f t="shared" si="11"/>
        <v>38</v>
      </c>
      <c r="AF60" s="2">
        <f t="shared" si="11"/>
        <v>13</v>
      </c>
      <c r="AG60" s="2">
        <f t="shared" si="11"/>
        <v>35</v>
      </c>
      <c r="AH60" s="2">
        <f t="shared" si="11"/>
        <v>20</v>
      </c>
      <c r="AI60" s="2">
        <f t="shared" si="11"/>
        <v>27</v>
      </c>
      <c r="AJ60" s="2">
        <f t="shared" si="11"/>
        <v>35</v>
      </c>
      <c r="AK60" s="2">
        <f t="shared" si="11"/>
        <v>1</v>
      </c>
      <c r="AL60" s="2">
        <f t="shared" si="11"/>
        <v>27</v>
      </c>
      <c r="AM60" s="2">
        <f t="shared" si="11"/>
        <v>1</v>
      </c>
      <c r="AN60" s="2">
        <f t="shared" si="11"/>
        <v>20</v>
      </c>
      <c r="AO60" s="2">
        <f t="shared" si="11"/>
        <v>20</v>
      </c>
      <c r="AP60" s="2">
        <f t="shared" si="11"/>
        <v>13</v>
      </c>
      <c r="AQ60" s="2">
        <f t="shared" si="11"/>
        <v>20</v>
      </c>
      <c r="AR60" s="2">
        <f t="shared" si="11"/>
        <v>1</v>
      </c>
      <c r="AS60" s="2">
        <f t="shared" si="11"/>
        <v>1</v>
      </c>
      <c r="AT60" s="2">
        <f t="shared" si="11"/>
        <v>20</v>
      </c>
      <c r="AU60" s="2">
        <f t="shared" si="11"/>
        <v>41</v>
      </c>
      <c r="AV60" s="2">
        <f t="shared" si="11"/>
        <v>13</v>
      </c>
      <c r="AW60" s="2">
        <f t="shared" si="11"/>
        <v>27</v>
      </c>
    </row>
    <row r="61" ht="15.75" customHeight="1">
      <c r="F61" s="1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ht="15.75" customHeight="1">
      <c r="F62" s="1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ht="15.75" customHeight="1">
      <c r="F63" s="12"/>
      <c r="G63" s="29" t="s">
        <v>79</v>
      </c>
      <c r="H63" s="32">
        <f t="shared" ref="H63:AW63" si="12">SUM(H27,H43,H59)</f>
        <v>165.7142</v>
      </c>
      <c r="I63" s="32">
        <f t="shared" si="12"/>
        <v>176.5714</v>
      </c>
      <c r="J63" s="32">
        <f t="shared" si="12"/>
        <v>166.8574</v>
      </c>
      <c r="K63" s="32">
        <f t="shared" si="12"/>
        <v>163.9998</v>
      </c>
      <c r="L63" s="32">
        <f t="shared" si="12"/>
        <v>157.7142</v>
      </c>
      <c r="M63" s="32">
        <f t="shared" si="12"/>
        <v>168.5712</v>
      </c>
      <c r="N63" s="32">
        <f t="shared" si="12"/>
        <v>153.1428</v>
      </c>
      <c r="O63" s="32">
        <f t="shared" si="12"/>
        <v>166.2856</v>
      </c>
      <c r="P63" s="32">
        <f t="shared" si="12"/>
        <v>137.143</v>
      </c>
      <c r="Q63" s="32">
        <f t="shared" si="12"/>
        <v>0</v>
      </c>
      <c r="R63" s="32">
        <f t="shared" si="12"/>
        <v>164</v>
      </c>
      <c r="S63" s="32">
        <f t="shared" si="12"/>
        <v>157.1428</v>
      </c>
      <c r="T63" s="32">
        <f t="shared" si="12"/>
        <v>166.8574</v>
      </c>
      <c r="U63" s="32">
        <f t="shared" si="12"/>
        <v>165.7142</v>
      </c>
      <c r="V63" s="32">
        <f t="shared" si="12"/>
        <v>163.4286</v>
      </c>
      <c r="W63" s="32">
        <f t="shared" si="12"/>
        <v>180</v>
      </c>
      <c r="X63" s="32">
        <f t="shared" si="12"/>
        <v>166.2858</v>
      </c>
      <c r="Y63" s="32">
        <f t="shared" si="12"/>
        <v>174.8572</v>
      </c>
      <c r="Z63" s="32">
        <f t="shared" si="12"/>
        <v>148.0002</v>
      </c>
      <c r="AA63" s="32">
        <f t="shared" si="12"/>
        <v>177.143</v>
      </c>
      <c r="AB63" s="32">
        <f t="shared" si="12"/>
        <v>158.8572</v>
      </c>
      <c r="AC63" s="32">
        <f t="shared" si="12"/>
        <v>153.1428</v>
      </c>
      <c r="AD63" s="32">
        <f t="shared" si="12"/>
        <v>150.2858</v>
      </c>
      <c r="AE63" s="32">
        <f t="shared" si="12"/>
        <v>150.2858</v>
      </c>
      <c r="AF63" s="32">
        <f t="shared" si="12"/>
        <v>161.7142</v>
      </c>
      <c r="AG63" s="32">
        <f t="shared" si="12"/>
        <v>161.7144</v>
      </c>
      <c r="AH63" s="32">
        <f t="shared" si="12"/>
        <v>154.2854</v>
      </c>
      <c r="AI63" s="32">
        <f t="shared" si="12"/>
        <v>165.143</v>
      </c>
      <c r="AJ63" s="32">
        <f t="shared" si="12"/>
        <v>148</v>
      </c>
      <c r="AK63" s="32">
        <f t="shared" si="12"/>
        <v>177.7144</v>
      </c>
      <c r="AL63" s="32">
        <f t="shared" si="12"/>
        <v>167.4288</v>
      </c>
      <c r="AM63" s="32">
        <f t="shared" si="12"/>
        <v>161.7142</v>
      </c>
      <c r="AN63" s="32">
        <f t="shared" si="12"/>
        <v>161.1428</v>
      </c>
      <c r="AO63" s="32">
        <f t="shared" si="12"/>
        <v>165.7142</v>
      </c>
      <c r="AP63" s="32">
        <f t="shared" si="12"/>
        <v>165.1428</v>
      </c>
      <c r="AQ63" s="32">
        <f t="shared" si="12"/>
        <v>161.1428</v>
      </c>
      <c r="AR63" s="32">
        <f t="shared" si="12"/>
        <v>168.5712</v>
      </c>
      <c r="AS63" s="32">
        <f t="shared" si="12"/>
        <v>170.8568</v>
      </c>
      <c r="AT63" s="32">
        <f t="shared" si="12"/>
        <v>161.1428</v>
      </c>
      <c r="AU63" s="32">
        <f t="shared" si="12"/>
        <v>0</v>
      </c>
      <c r="AV63" s="32">
        <f t="shared" si="12"/>
        <v>173.143</v>
      </c>
      <c r="AW63" s="32">
        <f t="shared" si="12"/>
        <v>159.4286</v>
      </c>
    </row>
    <row r="64" ht="15.75" customHeight="1">
      <c r="F64" s="1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ht="15.75" customHeight="1">
      <c r="F65" s="1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ht="15.75" customHeight="1">
      <c r="F66" s="1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ht="15.75" customHeight="1">
      <c r="F67" s="1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ht="15.75" customHeight="1">
      <c r="F68" s="1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ht="15.75" customHeight="1">
      <c r="F69" s="1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ht="15.75" customHeight="1">
      <c r="F70" s="1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ht="15.75" customHeight="1">
      <c r="F71" s="1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ht="15.75" customHeight="1">
      <c r="F72" s="1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ht="15.75" customHeight="1">
      <c r="F73" s="1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ht="15.75" customHeight="1">
      <c r="F74" s="1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ht="15.75" customHeight="1">
      <c r="F75" s="1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ht="15.75" customHeight="1">
      <c r="F76" s="1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ht="15.75" customHeight="1">
      <c r="F77" s="1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ht="15.75" customHeight="1">
      <c r="F78" s="1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ht="15.75" customHeight="1">
      <c r="F79" s="1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ht="15.75" customHeight="1">
      <c r="F80" s="1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ht="15.75" customHeight="1">
      <c r="F81" s="1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ht="15.75" customHeight="1">
      <c r="F82" s="1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ht="15.75" customHeight="1">
      <c r="F83" s="1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ht="15.75" customHeight="1">
      <c r="F84" s="1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ht="15.75" customHeight="1">
      <c r="F85" s="1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ht="15.75" customHeight="1">
      <c r="F86" s="1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ht="15.75" customHeight="1">
      <c r="F87" s="1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ht="15.75" customHeight="1">
      <c r="F88" s="1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ht="15.75" customHeight="1">
      <c r="F89" s="1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ht="15.75" customHeight="1">
      <c r="F90" s="1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ht="15.75" customHeight="1">
      <c r="F91" s="1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ht="15.75" customHeight="1">
      <c r="F92" s="1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ht="15.75" customHeight="1">
      <c r="F93" s="1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ht="15.75" customHeight="1">
      <c r="F94" s="1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ht="15.75" customHeight="1">
      <c r="F95" s="1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ht="15.75" customHeight="1">
      <c r="F96" s="1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ht="15.75" customHeight="1">
      <c r="F97" s="1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ht="15.75" customHeight="1">
      <c r="F98" s="1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ht="15.75" customHeight="1">
      <c r="F99" s="1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ht="15.75" customHeight="1">
      <c r="F100" s="1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ht="15.75" customHeight="1">
      <c r="F101" s="1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ht="15.75" customHeight="1">
      <c r="F102" s="1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ht="15.75" customHeight="1">
      <c r="F103" s="1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ht="15.75" customHeight="1">
      <c r="F104" s="1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ht="15.75" customHeight="1">
      <c r="F105" s="1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ht="15.75" customHeight="1">
      <c r="F106" s="1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ht="15.75" customHeight="1">
      <c r="F107" s="1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ht="15.75" customHeight="1">
      <c r="F108" s="1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ht="15.75" customHeight="1">
      <c r="F109" s="1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ht="15.75" customHeight="1">
      <c r="F110" s="1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ht="15.75" customHeight="1">
      <c r="F111" s="1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ht="15.75" customHeight="1">
      <c r="F112" s="1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ht="15.75" customHeight="1">
      <c r="F113" s="1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ht="15.75" customHeight="1">
      <c r="F114" s="1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ht="15.75" customHeight="1">
      <c r="F115" s="1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ht="15.75" customHeight="1">
      <c r="F116" s="1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ht="15.75" customHeight="1">
      <c r="F117" s="1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ht="15.75" customHeight="1">
      <c r="F118" s="1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ht="15.75" customHeight="1">
      <c r="F119" s="1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ht="15.75" customHeight="1">
      <c r="F120" s="1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ht="15.75" customHeight="1">
      <c r="F121" s="1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ht="15.75" customHeight="1">
      <c r="F122" s="1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ht="15.75" customHeight="1">
      <c r="F123" s="1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ht="15.75" customHeight="1">
      <c r="F124" s="1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ht="15.75" customHeight="1">
      <c r="F125" s="1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ht="15.75" customHeight="1">
      <c r="F126" s="1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ht="15.75" customHeight="1">
      <c r="F127" s="1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ht="15.75" customHeight="1">
      <c r="F128" s="1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ht="15.75" customHeight="1">
      <c r="F129" s="1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ht="15.75" customHeight="1">
      <c r="F130" s="1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ht="15.75" customHeight="1">
      <c r="F131" s="1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ht="15.75" customHeight="1">
      <c r="F132" s="1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ht="15.75" customHeight="1">
      <c r="F133" s="1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ht="15.75" customHeight="1">
      <c r="F134" s="1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ht="15.75" customHeight="1">
      <c r="F135" s="1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ht="15.75" customHeight="1">
      <c r="F136" s="1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ht="15.75" customHeight="1">
      <c r="F137" s="1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ht="15.75" customHeight="1">
      <c r="F138" s="1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ht="15.75" customHeight="1">
      <c r="F139" s="1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ht="15.75" customHeight="1">
      <c r="F140" s="1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ht="15.75" customHeight="1">
      <c r="F141" s="1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ht="15.75" customHeight="1">
      <c r="F142" s="1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ht="15.75" customHeight="1">
      <c r="F143" s="1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ht="15.75" customHeight="1">
      <c r="F144" s="1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ht="15.75" customHeight="1">
      <c r="F145" s="1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ht="15.75" customHeight="1">
      <c r="F146" s="1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ht="15.75" customHeight="1">
      <c r="F147" s="1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ht="15.75" customHeight="1">
      <c r="F148" s="1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ht="15.75" customHeight="1">
      <c r="F149" s="1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ht="15.75" customHeight="1">
      <c r="F150" s="1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ht="15.75" customHeight="1">
      <c r="F151" s="1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ht="15.75" customHeight="1">
      <c r="F152" s="1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ht="15.75" customHeight="1">
      <c r="F153" s="1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ht="15.75" customHeight="1">
      <c r="F154" s="1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ht="15.75" customHeight="1">
      <c r="F155" s="1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ht="15.75" customHeight="1">
      <c r="F156" s="1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ht="15.75" customHeight="1">
      <c r="F157" s="1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ht="15.75" customHeight="1">
      <c r="F158" s="1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ht="15.75" customHeight="1">
      <c r="F159" s="1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ht="15.75" customHeight="1">
      <c r="F160" s="1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ht="15.75" customHeight="1">
      <c r="F161" s="1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ht="15.75" customHeight="1">
      <c r="F162" s="1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ht="15.75" customHeight="1">
      <c r="F163" s="1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ht="15.75" customHeight="1">
      <c r="F164" s="1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ht="15.75" customHeight="1">
      <c r="F165" s="1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ht="15.75" customHeight="1">
      <c r="F166" s="1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ht="15.75" customHeight="1">
      <c r="F167" s="1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ht="15.75" customHeight="1">
      <c r="F168" s="1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ht="15.75" customHeight="1">
      <c r="F169" s="1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ht="15.75" customHeight="1">
      <c r="F170" s="1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ht="15.75" customHeight="1">
      <c r="F171" s="1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ht="15.75" customHeight="1">
      <c r="F172" s="1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ht="15.75" customHeight="1">
      <c r="F173" s="1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ht="15.75" customHeight="1">
      <c r="F174" s="1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ht="15.75" customHeight="1">
      <c r="F175" s="1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ht="15.75" customHeight="1">
      <c r="F176" s="1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ht="15.75" customHeight="1">
      <c r="F177" s="1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ht="15.75" customHeight="1">
      <c r="F178" s="1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ht="15.75" customHeight="1">
      <c r="F179" s="1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ht="15.75" customHeight="1">
      <c r="F180" s="1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ht="15.75" customHeight="1">
      <c r="F181" s="1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ht="15.75" customHeight="1">
      <c r="F182" s="1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ht="15.75" customHeight="1">
      <c r="F183" s="1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ht="15.75" customHeight="1">
      <c r="F184" s="1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ht="15.75" customHeight="1">
      <c r="F185" s="1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ht="15.75" customHeight="1">
      <c r="F186" s="1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ht="15.75" customHeight="1">
      <c r="F187" s="1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ht="15.75" customHeight="1">
      <c r="F188" s="1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ht="15.75" customHeight="1">
      <c r="F189" s="1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ht="15.75" customHeight="1">
      <c r="F190" s="1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ht="15.75" customHeight="1">
      <c r="F191" s="1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ht="15.75" customHeight="1">
      <c r="F192" s="1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ht="15.75" customHeight="1">
      <c r="F193" s="1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ht="15.75" customHeight="1">
      <c r="F194" s="1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ht="15.75" customHeight="1">
      <c r="F195" s="1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ht="15.75" customHeight="1">
      <c r="F196" s="1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ht="15.75" customHeight="1">
      <c r="F197" s="1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ht="15.75" customHeight="1">
      <c r="F198" s="1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ht="15.75" customHeight="1">
      <c r="F199" s="1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ht="15.75" customHeight="1">
      <c r="F200" s="1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ht="15.75" customHeight="1">
      <c r="F201" s="1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ht="15.75" customHeight="1">
      <c r="F202" s="1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ht="15.75" customHeight="1">
      <c r="F203" s="1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ht="15.75" customHeight="1">
      <c r="F204" s="1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ht="15.75" customHeight="1">
      <c r="F205" s="1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ht="15.75" customHeight="1">
      <c r="F206" s="1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ht="15.75" customHeight="1">
      <c r="F207" s="1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ht="15.75" customHeight="1">
      <c r="F208" s="1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ht="15.75" customHeight="1">
      <c r="F209" s="1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ht="15.75" customHeight="1">
      <c r="F210" s="1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ht="15.75" customHeight="1">
      <c r="F211" s="1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ht="15.75" customHeight="1">
      <c r="F212" s="1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ht="15.75" customHeight="1">
      <c r="F213" s="1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ht="15.75" customHeight="1">
      <c r="F214" s="1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ht="15.75" customHeight="1">
      <c r="F215" s="1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ht="15.75" customHeight="1">
      <c r="F216" s="1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ht="15.75" customHeight="1">
      <c r="F217" s="1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ht="15.75" customHeight="1">
      <c r="F218" s="1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ht="15.75" customHeight="1">
      <c r="F219" s="1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ht="15.75" customHeight="1">
      <c r="F220" s="1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ht="15.75" customHeight="1">
      <c r="F221" s="1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ht="15.75" customHeight="1">
      <c r="F222" s="1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ht="15.75" customHeight="1">
      <c r="F223" s="1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ht="15.75" customHeight="1">
      <c r="F224" s="1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ht="15.75" customHeight="1">
      <c r="F225" s="1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ht="15.75" customHeight="1">
      <c r="F226" s="1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ht="15.75" customHeight="1">
      <c r="F227" s="1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ht="15.75" customHeight="1">
      <c r="F228" s="1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ht="15.75" customHeight="1">
      <c r="F229" s="1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ht="15.75" customHeight="1">
      <c r="F230" s="1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ht="15.75" customHeight="1">
      <c r="F231" s="1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ht="15.75" customHeight="1">
      <c r="F232" s="1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ht="15.75" customHeight="1">
      <c r="F233" s="1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ht="15.75" customHeight="1">
      <c r="F234" s="1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ht="15.75" customHeight="1">
      <c r="F235" s="1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ht="15.75" customHeight="1">
      <c r="F236" s="1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ht="15.75" customHeight="1">
      <c r="F237" s="1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ht="15.75" customHeight="1">
      <c r="F238" s="1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ht="15.75" customHeight="1">
      <c r="F239" s="1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ht="15.75" customHeight="1">
      <c r="F240" s="1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ht="15.75" customHeight="1">
      <c r="F241" s="1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ht="15.75" customHeight="1">
      <c r="F242" s="1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ht="15.75" customHeight="1">
      <c r="F243" s="1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ht="15.75" customHeight="1">
      <c r="F244" s="1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ht="15.75" customHeight="1">
      <c r="F245" s="1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ht="15.75" customHeight="1">
      <c r="F246" s="1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ht="15.75" customHeight="1">
      <c r="F247" s="1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ht="15.75" customHeight="1">
      <c r="F248" s="1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ht="15.75" customHeight="1">
      <c r="F249" s="1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ht="15.75" customHeight="1">
      <c r="F250" s="1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ht="15.75" customHeight="1">
      <c r="F251" s="1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ht="15.75" customHeight="1">
      <c r="F252" s="1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ht="15.75" customHeight="1">
      <c r="F253" s="1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ht="15.75" customHeight="1">
      <c r="F254" s="1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ht="15.75" customHeight="1">
      <c r="F255" s="1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ht="15.75" customHeight="1">
      <c r="F256" s="1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ht="15.75" customHeight="1">
      <c r="F257" s="1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ht="15.75" customHeight="1">
      <c r="F258" s="1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ht="15.75" customHeight="1">
      <c r="F259" s="1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ht="15.75" customHeight="1">
      <c r="F260" s="1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ht="15.75" customHeight="1">
      <c r="F261" s="1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ht="15.75" customHeight="1">
      <c r="F262" s="1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ht="15.75" customHeight="1">
      <c r="F263" s="1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3:D13"/>
  </mergeCells>
  <conditionalFormatting sqref="H17:AW22 AV33:AV38 AV49:AV54">
    <cfRule type="cellIs" dxfId="0" priority="1" stopIfTrue="1" operator="equal">
      <formula>"DQ"</formula>
    </cfRule>
  </conditionalFormatting>
  <conditionalFormatting sqref="H33:AW38">
    <cfRule type="cellIs" dxfId="0" priority="2" stopIfTrue="1" operator="equal">
      <formula>"DQ"</formula>
    </cfRule>
  </conditionalFormatting>
  <conditionalFormatting sqref="Q17:Q22 AU17:AU22 Q33:Q38 AU33:AU38 H49:AW54">
    <cfRule type="cellIs" dxfId="0" priority="3" stopIfTrue="1" operator="equal">
      <formula>"DQ"</formula>
    </cfRule>
  </conditionalFormatting>
  <dataValidations>
    <dataValidation type="list" allowBlank="1" showInputMessage="1" showErrorMessage="1" prompt="Error - You must enter a 1-9 or DQ.  " sqref="Q17:Q22 AU17:AU22 H33:I38 K33:AU38 H49:AU54">
      <formula1>PotentialScores</formula1>
    </dataValidation>
    <dataValidation type="list" allowBlank="1" showInputMessage="1" showErrorMessage="1" prompt="Error - You've input an invalid score.  Must be 1-9 or DQ.  " sqref="H17:P22 R17:AT22 AV17:AW22 J33:J38 AV33:AW38 AV49:AW54">
      <formula1>PotentialScores</formula1>
    </dataValidation>
  </dataValidations>
  <printOptions/>
  <pageMargins bottom="1.5374999999999999" footer="0.0" header="0.0" left="0.7" right="0.7" top="1.5374999999999999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4.43" defaultRowHeight="15.0"/>
  <cols>
    <col customWidth="1" min="1" max="1" width="10.43"/>
    <col customWidth="1" min="2" max="2" width="29.29"/>
    <col customWidth="1" min="3" max="3" width="11.29"/>
    <col customWidth="1" min="5" max="5" width="4.43"/>
    <col customWidth="1" min="6" max="6" width="10.43"/>
    <col customWidth="1" min="7" max="7" width="14.86"/>
    <col customWidth="1" min="8" max="31" width="7.0"/>
    <col customWidth="1" min="32" max="32" width="8.0"/>
    <col customWidth="1" min="33" max="44" width="7.0"/>
    <col customWidth="1" min="45" max="49" width="8.0"/>
  </cols>
  <sheetData>
    <row r="1" ht="15.75" customHeight="1">
      <c r="A1" s="8" t="s">
        <v>45</v>
      </c>
      <c r="F1" s="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 customHeight="1">
      <c r="A2" s="9" t="s">
        <v>46</v>
      </c>
      <c r="B2" s="10" t="s">
        <v>48</v>
      </c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ht="15.75" customHeight="1">
      <c r="A3" s="9" t="s">
        <v>49</v>
      </c>
      <c r="B3" s="9" t="s">
        <v>50</v>
      </c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ht="15.75" customHeight="1">
      <c r="A4" s="9" t="s">
        <v>51</v>
      </c>
      <c r="B4" s="9" t="s">
        <v>52</v>
      </c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ht="15.75" customHeight="1">
      <c r="A5" s="9" t="s">
        <v>53</v>
      </c>
      <c r="B5" s="9" t="s">
        <v>54</v>
      </c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ht="15.75" customHeight="1">
      <c r="A6" s="13" t="s">
        <v>55</v>
      </c>
      <c r="B6" s="14" t="s">
        <v>56</v>
      </c>
      <c r="F6" s="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ht="15.75" customHeight="1">
      <c r="A7" s="9" t="s">
        <v>80</v>
      </c>
      <c r="B7" s="33" t="s">
        <v>81</v>
      </c>
      <c r="F7" s="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ht="15.75" customHeight="1">
      <c r="B8" s="34" t="s">
        <v>82</v>
      </c>
      <c r="F8" s="1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ht="15.75" customHeight="1">
      <c r="B9" s="34" t="s">
        <v>83</v>
      </c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ht="15.75" customHeight="1">
      <c r="B10" s="34" t="s">
        <v>84</v>
      </c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ht="15.75" customHeight="1">
      <c r="B11" s="34" t="s">
        <v>85</v>
      </c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ht="15.75" customHeight="1">
      <c r="B12" s="34" t="s">
        <v>86</v>
      </c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>
      <c r="A13" s="15" t="s">
        <v>88</v>
      </c>
      <c r="F13" s="12"/>
      <c r="G13" s="16"/>
      <c r="H13" s="16"/>
      <c r="I13" s="16"/>
      <c r="J13" s="16"/>
      <c r="K13" s="16"/>
      <c r="L13" s="16"/>
      <c r="M13" s="16"/>
      <c r="N13" s="16"/>
      <c r="O13" s="1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>
      <c r="F14" s="17" t="s">
        <v>58</v>
      </c>
      <c r="G14" s="1" t="s">
        <v>2</v>
      </c>
      <c r="H14" s="18">
        <v>101.0</v>
      </c>
      <c r="I14" s="18">
        <v>102.0</v>
      </c>
      <c r="J14" s="18">
        <v>103.0</v>
      </c>
      <c r="K14" s="18">
        <v>104.0</v>
      </c>
      <c r="L14" s="18">
        <v>105.0</v>
      </c>
      <c r="M14" s="18">
        <v>106.0</v>
      </c>
      <c r="N14" s="18">
        <v>107.0</v>
      </c>
      <c r="O14" s="18">
        <v>108.0</v>
      </c>
      <c r="P14" s="18">
        <v>109.0</v>
      </c>
      <c r="Q14" s="18">
        <v>110.0</v>
      </c>
      <c r="R14" s="18">
        <v>111.0</v>
      </c>
      <c r="S14" s="18">
        <v>112.0</v>
      </c>
      <c r="T14" s="18">
        <v>113.0</v>
      </c>
      <c r="U14" s="18">
        <v>114.0</v>
      </c>
      <c r="V14" s="18">
        <v>115.0</v>
      </c>
      <c r="W14" s="18">
        <v>116.0</v>
      </c>
      <c r="X14" s="18">
        <v>117.0</v>
      </c>
      <c r="Y14" s="18">
        <v>118.0</v>
      </c>
      <c r="Z14" s="18">
        <v>119.0</v>
      </c>
      <c r="AA14" s="18">
        <v>120.0</v>
      </c>
      <c r="AB14" s="18">
        <v>121.0</v>
      </c>
      <c r="AC14" s="18">
        <v>122.0</v>
      </c>
      <c r="AD14" s="18">
        <v>123.0</v>
      </c>
      <c r="AE14" s="18">
        <v>124.0</v>
      </c>
      <c r="AF14" s="18">
        <v>125.0</v>
      </c>
      <c r="AG14" s="18">
        <v>126.0</v>
      </c>
      <c r="AH14" s="18">
        <v>127.0</v>
      </c>
      <c r="AI14" s="18">
        <v>128.0</v>
      </c>
      <c r="AJ14" s="18">
        <v>129.0</v>
      </c>
      <c r="AK14" s="18">
        <v>130.0</v>
      </c>
      <c r="AL14" s="18">
        <v>131.0</v>
      </c>
      <c r="AM14" s="18">
        <v>132.0</v>
      </c>
      <c r="AN14" s="18">
        <v>133.0</v>
      </c>
      <c r="AO14" s="18">
        <v>134.0</v>
      </c>
      <c r="AP14" s="18">
        <v>135.0</v>
      </c>
      <c r="AQ14" s="18">
        <v>136.0</v>
      </c>
      <c r="AR14" s="18">
        <v>137.0</v>
      </c>
      <c r="AS14" s="18">
        <v>138.0</v>
      </c>
      <c r="AT14" s="18">
        <v>139.0</v>
      </c>
      <c r="AU14" s="18">
        <v>140.0</v>
      </c>
      <c r="AV14" s="18">
        <v>141.0</v>
      </c>
      <c r="AW14" s="18">
        <v>142.0</v>
      </c>
    </row>
    <row r="15">
      <c r="F15" s="17"/>
      <c r="G15" s="19" t="s">
        <v>59</v>
      </c>
      <c r="H15" s="19">
        <v>1.0</v>
      </c>
      <c r="I15" s="19">
        <v>2.0</v>
      </c>
      <c r="J15" s="19">
        <v>3.0</v>
      </c>
      <c r="K15" s="19">
        <v>4.0</v>
      </c>
      <c r="L15" s="19">
        <v>5.0</v>
      </c>
      <c r="M15" s="19">
        <v>6.0</v>
      </c>
      <c r="N15" s="19">
        <v>7.0</v>
      </c>
      <c r="O15" s="19">
        <v>8.0</v>
      </c>
      <c r="P15" s="19">
        <v>9.0</v>
      </c>
      <c r="Q15" s="19">
        <v>10.0</v>
      </c>
      <c r="R15" s="19">
        <v>11.0</v>
      </c>
      <c r="S15" s="19">
        <v>12.0</v>
      </c>
      <c r="T15" s="19">
        <v>13.0</v>
      </c>
      <c r="U15" s="19">
        <v>14.0</v>
      </c>
      <c r="V15" s="19">
        <v>15.0</v>
      </c>
      <c r="W15" s="19">
        <v>16.0</v>
      </c>
      <c r="X15" s="19">
        <v>17.0</v>
      </c>
      <c r="Y15" s="19">
        <v>18.0</v>
      </c>
      <c r="Z15" s="19">
        <v>19.0</v>
      </c>
      <c r="AA15" s="19">
        <v>20.0</v>
      </c>
      <c r="AB15" s="19">
        <v>21.0</v>
      </c>
      <c r="AC15" s="19">
        <v>22.0</v>
      </c>
      <c r="AD15" s="19">
        <v>23.0</v>
      </c>
      <c r="AE15" s="19">
        <v>24.0</v>
      </c>
      <c r="AF15" s="19">
        <v>25.0</v>
      </c>
      <c r="AG15" s="19">
        <v>26.0</v>
      </c>
      <c r="AH15" s="19">
        <v>27.0</v>
      </c>
      <c r="AI15" s="19">
        <v>28.0</v>
      </c>
      <c r="AJ15" s="19">
        <v>29.0</v>
      </c>
      <c r="AK15" s="19">
        <v>30.0</v>
      </c>
      <c r="AL15" s="19">
        <v>31.0</v>
      </c>
      <c r="AM15" s="19">
        <v>32.0</v>
      </c>
      <c r="AN15" s="19">
        <v>33.0</v>
      </c>
      <c r="AO15" s="19">
        <v>34.0</v>
      </c>
      <c r="AP15" s="19">
        <v>35.0</v>
      </c>
      <c r="AQ15" s="19">
        <v>36.0</v>
      </c>
      <c r="AR15" s="19">
        <v>37.0</v>
      </c>
      <c r="AS15" s="19">
        <v>38.0</v>
      </c>
      <c r="AT15" s="19">
        <v>39.0</v>
      </c>
      <c r="AU15" s="19">
        <v>40.0</v>
      </c>
      <c r="AV15" s="19">
        <v>41.0</v>
      </c>
      <c r="AW15" s="19">
        <v>42.0</v>
      </c>
    </row>
    <row r="16">
      <c r="A16" s="20" t="s">
        <v>60</v>
      </c>
      <c r="B16" s="21" t="s">
        <v>61</v>
      </c>
      <c r="C16" s="21" t="s">
        <v>62</v>
      </c>
      <c r="D16" s="22" t="s">
        <v>63</v>
      </c>
      <c r="F16" s="12"/>
      <c r="G16" s="23" t="s">
        <v>64</v>
      </c>
    </row>
    <row r="17">
      <c r="A17" s="24">
        <v>11.0</v>
      </c>
      <c r="B17" s="2" t="str">
        <f>VLOOKUP(A17,TEAMS!$A$2:$B$43,2,0)</f>
        <v>Traditions of Excellence</v>
      </c>
      <c r="C17" s="25">
        <f t="shared" ref="C17:C58" si="1">HLOOKUP(A17,$H$48:$AW$63,16,0)</f>
        <v>176.5714</v>
      </c>
      <c r="D17" s="24">
        <f t="shared" ref="D17:D58" si="2">_xlfn.RANK.EQ(C17,$C$17:$C$58)</f>
        <v>1</v>
      </c>
      <c r="E17" s="26" t="s">
        <v>89</v>
      </c>
      <c r="F17" s="12"/>
      <c r="G17" s="27">
        <v>1.0</v>
      </c>
      <c r="H17" s="28">
        <v>8.0</v>
      </c>
      <c r="I17" s="28">
        <v>8.0</v>
      </c>
      <c r="J17" s="28">
        <v>8.0</v>
      </c>
      <c r="K17" s="28">
        <v>9.0</v>
      </c>
      <c r="L17" s="28">
        <v>8.0</v>
      </c>
      <c r="M17" s="28">
        <v>9.0</v>
      </c>
      <c r="N17" s="28">
        <v>8.0</v>
      </c>
      <c r="O17" s="28">
        <v>8.0</v>
      </c>
      <c r="P17" s="28">
        <v>8.0</v>
      </c>
      <c r="Q17" s="28" t="s">
        <v>66</v>
      </c>
      <c r="R17" s="28">
        <v>9.0</v>
      </c>
      <c r="S17" s="28">
        <v>8.0</v>
      </c>
      <c r="T17" s="28">
        <v>7.0</v>
      </c>
      <c r="U17" s="28">
        <v>6.0</v>
      </c>
      <c r="V17" s="28">
        <v>9.0</v>
      </c>
      <c r="W17" s="28">
        <v>9.0</v>
      </c>
      <c r="X17" s="28">
        <v>7.0</v>
      </c>
      <c r="Y17" s="28">
        <v>9.0</v>
      </c>
      <c r="Z17" s="28">
        <v>9.0</v>
      </c>
      <c r="AA17" s="28">
        <v>7.0</v>
      </c>
      <c r="AB17" s="28">
        <v>8.0</v>
      </c>
      <c r="AC17" s="28">
        <v>8.0</v>
      </c>
      <c r="AD17" s="28">
        <v>8.0</v>
      </c>
      <c r="AE17" s="28">
        <v>8.0</v>
      </c>
      <c r="AF17" s="28">
        <v>6.0</v>
      </c>
      <c r="AG17" s="28">
        <v>7.0</v>
      </c>
      <c r="AH17" s="28">
        <v>8.0</v>
      </c>
      <c r="AI17" s="28">
        <v>7.0</v>
      </c>
      <c r="AJ17" s="28">
        <v>7.0</v>
      </c>
      <c r="AK17" s="28">
        <v>7.0</v>
      </c>
      <c r="AL17" s="28">
        <v>7.0</v>
      </c>
      <c r="AM17" s="28">
        <v>8.0</v>
      </c>
      <c r="AN17" s="28">
        <v>8.0</v>
      </c>
      <c r="AO17" s="28">
        <v>8.0</v>
      </c>
      <c r="AP17" s="28">
        <v>7.0</v>
      </c>
      <c r="AQ17" s="28">
        <v>7.0</v>
      </c>
      <c r="AR17" s="28">
        <v>6.0</v>
      </c>
      <c r="AS17" s="28">
        <v>6.0</v>
      </c>
      <c r="AT17" s="28">
        <v>8.0</v>
      </c>
      <c r="AU17" s="28" t="s">
        <v>66</v>
      </c>
      <c r="AV17" s="28">
        <v>7.0</v>
      </c>
      <c r="AW17" s="28">
        <v>8.0</v>
      </c>
    </row>
    <row r="18">
      <c r="A18" s="24">
        <v>16.0</v>
      </c>
      <c r="B18" s="2" t="str">
        <f>VLOOKUP(A18,TEAMS!$A$2:$B$43,2,0)</f>
        <v>Q UP</v>
      </c>
      <c r="C18" s="25">
        <f t="shared" si="1"/>
        <v>176.5714</v>
      </c>
      <c r="D18" s="24">
        <f t="shared" si="2"/>
        <v>1</v>
      </c>
      <c r="E18" s="26" t="s">
        <v>90</v>
      </c>
      <c r="F18" s="12"/>
      <c r="G18" s="27">
        <v>2.0</v>
      </c>
      <c r="H18" s="28">
        <v>9.0</v>
      </c>
      <c r="I18" s="28">
        <v>8.0</v>
      </c>
      <c r="J18" s="28">
        <v>9.0</v>
      </c>
      <c r="K18" s="28">
        <v>8.0</v>
      </c>
      <c r="L18" s="28">
        <v>7.0</v>
      </c>
      <c r="M18" s="28">
        <v>8.0</v>
      </c>
      <c r="N18" s="28">
        <v>8.0</v>
      </c>
      <c r="O18" s="28">
        <v>8.0</v>
      </c>
      <c r="P18" s="28">
        <v>8.0</v>
      </c>
      <c r="Q18" s="28" t="s">
        <v>66</v>
      </c>
      <c r="R18" s="28">
        <v>9.0</v>
      </c>
      <c r="S18" s="28">
        <v>7.0</v>
      </c>
      <c r="T18" s="28">
        <v>7.0</v>
      </c>
      <c r="U18" s="28">
        <v>8.0</v>
      </c>
      <c r="V18" s="28">
        <v>9.0</v>
      </c>
      <c r="W18" s="28">
        <v>9.0</v>
      </c>
      <c r="X18" s="28">
        <v>7.0</v>
      </c>
      <c r="Y18" s="28">
        <v>8.0</v>
      </c>
      <c r="Z18" s="28">
        <v>8.0</v>
      </c>
      <c r="AA18" s="28">
        <v>8.0</v>
      </c>
      <c r="AB18" s="28">
        <v>8.0</v>
      </c>
      <c r="AC18" s="28">
        <v>9.0</v>
      </c>
      <c r="AD18" s="28">
        <v>8.0</v>
      </c>
      <c r="AE18" s="28">
        <v>9.0</v>
      </c>
      <c r="AF18" s="28">
        <v>8.0</v>
      </c>
      <c r="AG18" s="28">
        <v>8.0</v>
      </c>
      <c r="AH18" s="28">
        <v>8.0</v>
      </c>
      <c r="AI18" s="28">
        <v>7.0</v>
      </c>
      <c r="AJ18" s="28">
        <v>8.0</v>
      </c>
      <c r="AK18" s="28">
        <v>7.0</v>
      </c>
      <c r="AL18" s="28">
        <v>7.0</v>
      </c>
      <c r="AM18" s="28">
        <v>8.0</v>
      </c>
      <c r="AN18" s="28">
        <v>7.0</v>
      </c>
      <c r="AO18" s="28">
        <v>7.0</v>
      </c>
      <c r="AP18" s="28">
        <v>8.0</v>
      </c>
      <c r="AQ18" s="28">
        <v>6.0</v>
      </c>
      <c r="AR18" s="28">
        <v>9.0</v>
      </c>
      <c r="AS18" s="28">
        <v>7.0</v>
      </c>
      <c r="AT18" s="28">
        <v>6.0</v>
      </c>
      <c r="AU18" s="28" t="s">
        <v>66</v>
      </c>
      <c r="AV18" s="28">
        <v>6.0</v>
      </c>
      <c r="AW18" s="28">
        <v>9.0</v>
      </c>
    </row>
    <row r="19">
      <c r="A19" s="24">
        <v>32.0</v>
      </c>
      <c r="B19" s="2" t="str">
        <f>VLOOKUP(A19,TEAMS!$A$2:$B$43,2,0)</f>
        <v>Ritz Halpin Crew and Cue</v>
      </c>
      <c r="C19" s="25">
        <f t="shared" si="1"/>
        <v>175.4286</v>
      </c>
      <c r="D19" s="24">
        <f t="shared" si="2"/>
        <v>3</v>
      </c>
      <c r="F19" s="12"/>
      <c r="G19" s="27">
        <v>3.0</v>
      </c>
      <c r="H19" s="28">
        <v>9.0</v>
      </c>
      <c r="I19" s="28">
        <v>8.0</v>
      </c>
      <c r="J19" s="28">
        <v>9.0</v>
      </c>
      <c r="K19" s="28">
        <v>7.0</v>
      </c>
      <c r="L19" s="28">
        <v>7.0</v>
      </c>
      <c r="M19" s="28">
        <v>7.0</v>
      </c>
      <c r="N19" s="28">
        <v>7.0</v>
      </c>
      <c r="O19" s="28">
        <v>9.0</v>
      </c>
      <c r="P19" s="28">
        <v>9.0</v>
      </c>
      <c r="Q19" s="28" t="s">
        <v>66</v>
      </c>
      <c r="R19" s="28">
        <v>8.0</v>
      </c>
      <c r="S19" s="28">
        <v>7.0</v>
      </c>
      <c r="T19" s="28">
        <v>6.0</v>
      </c>
      <c r="U19" s="28">
        <v>8.0</v>
      </c>
      <c r="V19" s="28">
        <v>8.0</v>
      </c>
      <c r="W19" s="28">
        <v>8.0</v>
      </c>
      <c r="X19" s="28">
        <v>7.0</v>
      </c>
      <c r="Y19" s="28">
        <v>7.0</v>
      </c>
      <c r="Z19" s="28">
        <v>8.0</v>
      </c>
      <c r="AA19" s="28">
        <v>8.0</v>
      </c>
      <c r="AB19" s="28">
        <v>8.0</v>
      </c>
      <c r="AC19" s="28">
        <v>7.0</v>
      </c>
      <c r="AD19" s="28">
        <v>8.0</v>
      </c>
      <c r="AE19" s="28">
        <v>8.0</v>
      </c>
      <c r="AF19" s="28">
        <v>9.0</v>
      </c>
      <c r="AG19" s="28">
        <v>7.0</v>
      </c>
      <c r="AH19" s="28">
        <v>8.0</v>
      </c>
      <c r="AI19" s="28">
        <v>8.0</v>
      </c>
      <c r="AJ19" s="28">
        <v>7.0</v>
      </c>
      <c r="AK19" s="28">
        <v>9.0</v>
      </c>
      <c r="AL19" s="28">
        <v>9.0</v>
      </c>
      <c r="AM19" s="28">
        <v>9.0</v>
      </c>
      <c r="AN19" s="28">
        <v>8.0</v>
      </c>
      <c r="AO19" s="28">
        <v>8.0</v>
      </c>
      <c r="AP19" s="28">
        <v>9.0</v>
      </c>
      <c r="AQ19" s="28">
        <v>6.0</v>
      </c>
      <c r="AR19" s="28">
        <v>9.0</v>
      </c>
      <c r="AS19" s="28">
        <v>8.0</v>
      </c>
      <c r="AT19" s="28">
        <v>8.0</v>
      </c>
      <c r="AU19" s="28" t="s">
        <v>66</v>
      </c>
      <c r="AV19" s="28">
        <v>9.0</v>
      </c>
      <c r="AW19" s="28">
        <v>8.0</v>
      </c>
    </row>
    <row r="20">
      <c r="A20" s="24">
        <v>37.0</v>
      </c>
      <c r="B20" s="2" t="str">
        <f>VLOOKUP(A20,TEAMS!$A$2:$B$43,2,0)</f>
        <v>Whiskey Wine and a Little Swine</v>
      </c>
      <c r="C20" s="25">
        <f t="shared" si="1"/>
        <v>174.857</v>
      </c>
      <c r="D20" s="24">
        <f t="shared" si="2"/>
        <v>4</v>
      </c>
      <c r="F20" s="12"/>
      <c r="G20" s="27">
        <v>4.0</v>
      </c>
      <c r="H20" s="28">
        <v>7.0</v>
      </c>
      <c r="I20" s="28">
        <v>7.0</v>
      </c>
      <c r="J20" s="28">
        <v>7.0</v>
      </c>
      <c r="K20" s="28">
        <v>9.0</v>
      </c>
      <c r="L20" s="28">
        <v>8.0</v>
      </c>
      <c r="M20" s="28">
        <v>9.0</v>
      </c>
      <c r="N20" s="28">
        <v>9.0</v>
      </c>
      <c r="O20" s="28">
        <v>8.0</v>
      </c>
      <c r="P20" s="28">
        <v>7.0</v>
      </c>
      <c r="Q20" s="28" t="s">
        <v>66</v>
      </c>
      <c r="R20" s="28">
        <v>9.0</v>
      </c>
      <c r="S20" s="28">
        <v>8.0</v>
      </c>
      <c r="T20" s="28">
        <v>9.0</v>
      </c>
      <c r="U20" s="28">
        <v>8.0</v>
      </c>
      <c r="V20" s="28">
        <v>9.0</v>
      </c>
      <c r="W20" s="28">
        <v>9.0</v>
      </c>
      <c r="X20" s="28">
        <v>8.0</v>
      </c>
      <c r="Y20" s="28">
        <v>9.0</v>
      </c>
      <c r="Z20" s="28">
        <v>9.0</v>
      </c>
      <c r="AA20" s="28">
        <v>9.0</v>
      </c>
      <c r="AB20" s="28">
        <v>9.0</v>
      </c>
      <c r="AC20" s="28">
        <v>9.0</v>
      </c>
      <c r="AD20" s="28">
        <v>9.0</v>
      </c>
      <c r="AE20" s="28">
        <v>9.0</v>
      </c>
      <c r="AF20" s="28">
        <v>7.0</v>
      </c>
      <c r="AG20" s="28">
        <v>7.0</v>
      </c>
      <c r="AH20" s="28">
        <v>8.0</v>
      </c>
      <c r="AI20" s="28">
        <v>7.0</v>
      </c>
      <c r="AJ20" s="28">
        <v>7.0</v>
      </c>
      <c r="AK20" s="28">
        <v>8.0</v>
      </c>
      <c r="AL20" s="28">
        <v>9.0</v>
      </c>
      <c r="AM20" s="28">
        <v>9.0</v>
      </c>
      <c r="AN20" s="28">
        <v>6.0</v>
      </c>
      <c r="AO20" s="28">
        <v>7.0</v>
      </c>
      <c r="AP20" s="28">
        <v>6.0</v>
      </c>
      <c r="AQ20" s="28">
        <v>6.0</v>
      </c>
      <c r="AR20" s="28">
        <v>9.0</v>
      </c>
      <c r="AS20" s="28">
        <v>9.0</v>
      </c>
      <c r="AT20" s="28">
        <v>7.0</v>
      </c>
      <c r="AU20" s="28" t="s">
        <v>66</v>
      </c>
      <c r="AV20" s="28">
        <v>7.0</v>
      </c>
      <c r="AW20" s="28">
        <v>8.0</v>
      </c>
    </row>
    <row r="21" ht="15.75" customHeight="1">
      <c r="A21" s="24">
        <v>19.0</v>
      </c>
      <c r="B21" s="2" t="str">
        <f>VLOOKUP(A21,TEAMS!$A$2:$B$43,2,0)</f>
        <v>Piggie Smalls</v>
      </c>
      <c r="C21" s="25">
        <f t="shared" si="1"/>
        <v>173.7142</v>
      </c>
      <c r="D21" s="24">
        <f t="shared" si="2"/>
        <v>5</v>
      </c>
      <c r="F21" s="12"/>
      <c r="G21" s="27">
        <v>5.0</v>
      </c>
      <c r="H21" s="28">
        <v>8.0</v>
      </c>
      <c r="I21" s="28">
        <v>8.0</v>
      </c>
      <c r="J21" s="28">
        <v>7.0</v>
      </c>
      <c r="K21" s="28">
        <v>8.0</v>
      </c>
      <c r="L21" s="28">
        <v>8.0</v>
      </c>
      <c r="M21" s="28">
        <v>9.0</v>
      </c>
      <c r="N21" s="28">
        <v>8.0</v>
      </c>
      <c r="O21" s="28">
        <v>8.0</v>
      </c>
      <c r="P21" s="28">
        <v>7.0</v>
      </c>
      <c r="Q21" s="28" t="s">
        <v>66</v>
      </c>
      <c r="R21" s="28">
        <v>9.0</v>
      </c>
      <c r="S21" s="28">
        <v>9.0</v>
      </c>
      <c r="T21" s="28">
        <v>8.0</v>
      </c>
      <c r="U21" s="28">
        <v>9.0</v>
      </c>
      <c r="V21" s="28">
        <v>9.0</v>
      </c>
      <c r="W21" s="28">
        <v>7.0</v>
      </c>
      <c r="X21" s="28">
        <v>7.0</v>
      </c>
      <c r="Y21" s="28">
        <v>8.0</v>
      </c>
      <c r="Z21" s="28">
        <v>8.0</v>
      </c>
      <c r="AA21" s="28">
        <v>9.0</v>
      </c>
      <c r="AB21" s="28">
        <v>8.0</v>
      </c>
      <c r="AC21" s="28">
        <v>8.0</v>
      </c>
      <c r="AD21" s="28">
        <v>8.0</v>
      </c>
      <c r="AE21" s="28">
        <v>9.0</v>
      </c>
      <c r="AF21" s="28">
        <v>7.0</v>
      </c>
      <c r="AG21" s="28">
        <v>8.0</v>
      </c>
      <c r="AH21" s="28">
        <v>8.0</v>
      </c>
      <c r="AI21" s="28">
        <v>9.0</v>
      </c>
      <c r="AJ21" s="28">
        <v>7.0</v>
      </c>
      <c r="AK21" s="28">
        <v>9.0</v>
      </c>
      <c r="AL21" s="28">
        <v>7.0</v>
      </c>
      <c r="AM21" s="28">
        <v>9.0</v>
      </c>
      <c r="AN21" s="28">
        <v>8.0</v>
      </c>
      <c r="AO21" s="28">
        <v>9.0</v>
      </c>
      <c r="AP21" s="28">
        <v>8.0</v>
      </c>
      <c r="AQ21" s="28">
        <v>7.0</v>
      </c>
      <c r="AR21" s="28">
        <v>8.0</v>
      </c>
      <c r="AS21" s="28">
        <v>6.0</v>
      </c>
      <c r="AT21" s="28">
        <v>8.0</v>
      </c>
      <c r="AU21" s="28" t="s">
        <v>66</v>
      </c>
      <c r="AV21" s="28">
        <v>8.0</v>
      </c>
      <c r="AW21" s="28">
        <v>8.0</v>
      </c>
    </row>
    <row r="22" ht="15.75" customHeight="1">
      <c r="A22" s="24">
        <v>15.0</v>
      </c>
      <c r="B22" s="2" t="str">
        <f>VLOOKUP(A22,TEAMS!$A$2:$B$43,2,0)</f>
        <v>Smoking Stags</v>
      </c>
      <c r="C22" s="25">
        <f t="shared" si="1"/>
        <v>173.143</v>
      </c>
      <c r="D22" s="24">
        <f t="shared" si="2"/>
        <v>6</v>
      </c>
      <c r="F22" s="12"/>
      <c r="G22" s="27">
        <v>6.0</v>
      </c>
      <c r="H22" s="28">
        <v>8.0</v>
      </c>
      <c r="I22" s="28">
        <v>8.0</v>
      </c>
      <c r="J22" s="28">
        <v>7.0</v>
      </c>
      <c r="K22" s="28">
        <v>8.0</v>
      </c>
      <c r="L22" s="28">
        <v>7.0</v>
      </c>
      <c r="M22" s="28">
        <v>9.0</v>
      </c>
      <c r="N22" s="28">
        <v>7.0</v>
      </c>
      <c r="O22" s="28">
        <v>9.0</v>
      </c>
      <c r="P22" s="28">
        <v>5.0</v>
      </c>
      <c r="Q22" s="28" t="s">
        <v>66</v>
      </c>
      <c r="R22" s="28">
        <v>8.0</v>
      </c>
      <c r="S22" s="28">
        <v>8.0</v>
      </c>
      <c r="T22" s="28">
        <v>6.0</v>
      </c>
      <c r="U22" s="28">
        <v>7.0</v>
      </c>
      <c r="V22" s="28">
        <v>7.0</v>
      </c>
      <c r="W22" s="28">
        <v>9.0</v>
      </c>
      <c r="X22" s="28">
        <v>7.0</v>
      </c>
      <c r="Y22" s="28">
        <v>8.0</v>
      </c>
      <c r="Z22" s="28">
        <v>9.0</v>
      </c>
      <c r="AA22" s="28">
        <v>8.0</v>
      </c>
      <c r="AB22" s="28">
        <v>8.0</v>
      </c>
      <c r="AC22" s="28">
        <v>8.0</v>
      </c>
      <c r="AD22" s="28">
        <v>8.0</v>
      </c>
      <c r="AE22" s="28">
        <v>7.0</v>
      </c>
      <c r="AF22" s="28">
        <v>7.0</v>
      </c>
      <c r="AG22" s="28">
        <v>7.0</v>
      </c>
      <c r="AH22" s="28">
        <v>7.0</v>
      </c>
      <c r="AI22" s="28">
        <v>7.0</v>
      </c>
      <c r="AJ22" s="28">
        <v>7.0</v>
      </c>
      <c r="AK22" s="28">
        <v>7.0</v>
      </c>
      <c r="AL22" s="28">
        <v>7.0</v>
      </c>
      <c r="AM22" s="28">
        <v>9.0</v>
      </c>
      <c r="AN22" s="28">
        <v>7.0</v>
      </c>
      <c r="AO22" s="28">
        <v>8.0</v>
      </c>
      <c r="AP22" s="28">
        <v>9.0</v>
      </c>
      <c r="AQ22" s="28">
        <v>7.0</v>
      </c>
      <c r="AR22" s="28">
        <v>8.0</v>
      </c>
      <c r="AS22" s="28">
        <v>9.0</v>
      </c>
      <c r="AT22" s="28">
        <v>9.0</v>
      </c>
      <c r="AU22" s="28" t="s">
        <v>66</v>
      </c>
      <c r="AV22" s="28">
        <v>9.0</v>
      </c>
      <c r="AW22" s="28">
        <v>9.0</v>
      </c>
    </row>
    <row r="23" ht="15.75" customHeight="1">
      <c r="A23" s="24">
        <v>6.0</v>
      </c>
      <c r="B23" s="2" t="str">
        <f>VLOOKUP(A23,TEAMS!$A$2:$B$43,2,0)</f>
        <v>Sweet Swine O' Mine </v>
      </c>
      <c r="C23" s="25">
        <f t="shared" si="1"/>
        <v>173.143</v>
      </c>
      <c r="D23" s="24">
        <f t="shared" si="2"/>
        <v>6</v>
      </c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ht="15.75" customHeight="1">
      <c r="A24" s="24">
        <v>42.0</v>
      </c>
      <c r="B24" s="2" t="str">
        <f>VLOOKUP(A24,TEAMS!$A$2:$B$43,2,0)</f>
        <v>Grilling in the Name of</v>
      </c>
      <c r="C24" s="25">
        <f t="shared" si="1"/>
        <v>171.4284</v>
      </c>
      <c r="D24" s="24">
        <f t="shared" si="2"/>
        <v>8</v>
      </c>
      <c r="F24" s="12"/>
      <c r="G24" s="29" t="s">
        <v>71</v>
      </c>
      <c r="H24" s="30">
        <f t="shared" ref="H24:AW24" si="3">MIN(H17:H22)</f>
        <v>7</v>
      </c>
      <c r="I24" s="30">
        <f t="shared" si="3"/>
        <v>7</v>
      </c>
      <c r="J24" s="30">
        <f t="shared" si="3"/>
        <v>7</v>
      </c>
      <c r="K24" s="30">
        <f t="shared" si="3"/>
        <v>7</v>
      </c>
      <c r="L24" s="30">
        <f t="shared" si="3"/>
        <v>7</v>
      </c>
      <c r="M24" s="30">
        <f t="shared" si="3"/>
        <v>7</v>
      </c>
      <c r="N24" s="30">
        <f t="shared" si="3"/>
        <v>7</v>
      </c>
      <c r="O24" s="30">
        <f t="shared" si="3"/>
        <v>8</v>
      </c>
      <c r="P24" s="30">
        <f t="shared" si="3"/>
        <v>5</v>
      </c>
      <c r="Q24" s="30">
        <f t="shared" si="3"/>
        <v>0</v>
      </c>
      <c r="R24" s="30">
        <f t="shared" si="3"/>
        <v>8</v>
      </c>
      <c r="S24" s="30">
        <f t="shared" si="3"/>
        <v>7</v>
      </c>
      <c r="T24" s="30">
        <f t="shared" si="3"/>
        <v>6</v>
      </c>
      <c r="U24" s="30">
        <f t="shared" si="3"/>
        <v>6</v>
      </c>
      <c r="V24" s="30">
        <f t="shared" si="3"/>
        <v>7</v>
      </c>
      <c r="W24" s="30">
        <f t="shared" si="3"/>
        <v>7</v>
      </c>
      <c r="X24" s="30">
        <f t="shared" si="3"/>
        <v>7</v>
      </c>
      <c r="Y24" s="30">
        <f t="shared" si="3"/>
        <v>7</v>
      </c>
      <c r="Z24" s="30">
        <f t="shared" si="3"/>
        <v>8</v>
      </c>
      <c r="AA24" s="30">
        <f t="shared" si="3"/>
        <v>7</v>
      </c>
      <c r="AB24" s="30">
        <f t="shared" si="3"/>
        <v>8</v>
      </c>
      <c r="AC24" s="30">
        <f t="shared" si="3"/>
        <v>7</v>
      </c>
      <c r="AD24" s="30">
        <f t="shared" si="3"/>
        <v>8</v>
      </c>
      <c r="AE24" s="30">
        <f t="shared" si="3"/>
        <v>7</v>
      </c>
      <c r="AF24" s="30">
        <f t="shared" si="3"/>
        <v>6</v>
      </c>
      <c r="AG24" s="30">
        <f t="shared" si="3"/>
        <v>7</v>
      </c>
      <c r="AH24" s="30">
        <f t="shared" si="3"/>
        <v>7</v>
      </c>
      <c r="AI24" s="30">
        <f t="shared" si="3"/>
        <v>7</v>
      </c>
      <c r="AJ24" s="30">
        <f t="shared" si="3"/>
        <v>7</v>
      </c>
      <c r="AK24" s="30">
        <f t="shared" si="3"/>
        <v>7</v>
      </c>
      <c r="AL24" s="30">
        <f t="shared" si="3"/>
        <v>7</v>
      </c>
      <c r="AM24" s="30">
        <f t="shared" si="3"/>
        <v>8</v>
      </c>
      <c r="AN24" s="30">
        <f t="shared" si="3"/>
        <v>6</v>
      </c>
      <c r="AO24" s="30">
        <f t="shared" si="3"/>
        <v>7</v>
      </c>
      <c r="AP24" s="30">
        <f t="shared" si="3"/>
        <v>6</v>
      </c>
      <c r="AQ24" s="30">
        <f t="shared" si="3"/>
        <v>6</v>
      </c>
      <c r="AR24" s="30">
        <f t="shared" si="3"/>
        <v>6</v>
      </c>
      <c r="AS24" s="30">
        <f t="shared" si="3"/>
        <v>6</v>
      </c>
      <c r="AT24" s="30">
        <f t="shared" si="3"/>
        <v>6</v>
      </c>
      <c r="AU24" s="30">
        <f t="shared" si="3"/>
        <v>0</v>
      </c>
      <c r="AV24" s="30">
        <f t="shared" si="3"/>
        <v>6</v>
      </c>
      <c r="AW24" s="30">
        <f t="shared" si="3"/>
        <v>8</v>
      </c>
    </row>
    <row r="25" ht="15.75" customHeight="1">
      <c r="A25" s="24">
        <v>1.0</v>
      </c>
      <c r="B25" s="2" t="str">
        <f>VLOOKUP(A25,TEAMS!$A$2:$B$43,2,0)</f>
        <v>PeeWee's Pig Adventure</v>
      </c>
      <c r="C25" s="25">
        <f t="shared" si="1"/>
        <v>170.857</v>
      </c>
      <c r="D25" s="24">
        <f t="shared" si="2"/>
        <v>9</v>
      </c>
      <c r="F25" s="12"/>
      <c r="G25" s="2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</row>
    <row r="26" ht="15.75" customHeight="1">
      <c r="A26" s="24">
        <v>24.0</v>
      </c>
      <c r="B26" s="2" t="str">
        <f>VLOOKUP(A26,TEAMS!$A$2:$B$43,2,0)</f>
        <v>Satriale's</v>
      </c>
      <c r="C26" s="25">
        <f t="shared" si="1"/>
        <v>170.2858</v>
      </c>
      <c r="D26" s="24">
        <f t="shared" si="2"/>
        <v>10</v>
      </c>
      <c r="F26" s="12"/>
      <c r="G26" s="29" t="s">
        <v>72</v>
      </c>
      <c r="H26" s="30">
        <f t="shared" ref="H26:AW26" si="4">SUM(H17:H22)-H24</f>
        <v>42</v>
      </c>
      <c r="I26" s="30">
        <f t="shared" si="4"/>
        <v>40</v>
      </c>
      <c r="J26" s="30">
        <f t="shared" si="4"/>
        <v>40</v>
      </c>
      <c r="K26" s="30">
        <f t="shared" si="4"/>
        <v>42</v>
      </c>
      <c r="L26" s="30">
        <f t="shared" si="4"/>
        <v>38</v>
      </c>
      <c r="M26" s="30">
        <f t="shared" si="4"/>
        <v>44</v>
      </c>
      <c r="N26" s="30">
        <f t="shared" si="4"/>
        <v>40</v>
      </c>
      <c r="O26" s="30">
        <f t="shared" si="4"/>
        <v>42</v>
      </c>
      <c r="P26" s="30">
        <f t="shared" si="4"/>
        <v>39</v>
      </c>
      <c r="Q26" s="30">
        <f t="shared" si="4"/>
        <v>0</v>
      </c>
      <c r="R26" s="30">
        <f t="shared" si="4"/>
        <v>44</v>
      </c>
      <c r="S26" s="30">
        <f t="shared" si="4"/>
        <v>40</v>
      </c>
      <c r="T26" s="30">
        <f t="shared" si="4"/>
        <v>37</v>
      </c>
      <c r="U26" s="30">
        <f t="shared" si="4"/>
        <v>40</v>
      </c>
      <c r="V26" s="30">
        <f t="shared" si="4"/>
        <v>44</v>
      </c>
      <c r="W26" s="30">
        <f t="shared" si="4"/>
        <v>44</v>
      </c>
      <c r="X26" s="30">
        <f t="shared" si="4"/>
        <v>36</v>
      </c>
      <c r="Y26" s="30">
        <f t="shared" si="4"/>
        <v>42</v>
      </c>
      <c r="Z26" s="30">
        <f t="shared" si="4"/>
        <v>43</v>
      </c>
      <c r="AA26" s="30">
        <f t="shared" si="4"/>
        <v>42</v>
      </c>
      <c r="AB26" s="30">
        <f t="shared" si="4"/>
        <v>41</v>
      </c>
      <c r="AC26" s="30">
        <f t="shared" si="4"/>
        <v>42</v>
      </c>
      <c r="AD26" s="30">
        <f t="shared" si="4"/>
        <v>41</v>
      </c>
      <c r="AE26" s="30">
        <f t="shared" si="4"/>
        <v>43</v>
      </c>
      <c r="AF26" s="30">
        <f t="shared" si="4"/>
        <v>38</v>
      </c>
      <c r="AG26" s="30">
        <f t="shared" si="4"/>
        <v>37</v>
      </c>
      <c r="AH26" s="30">
        <f t="shared" si="4"/>
        <v>40</v>
      </c>
      <c r="AI26" s="30">
        <f t="shared" si="4"/>
        <v>38</v>
      </c>
      <c r="AJ26" s="30">
        <f t="shared" si="4"/>
        <v>36</v>
      </c>
      <c r="AK26" s="30">
        <f t="shared" si="4"/>
        <v>40</v>
      </c>
      <c r="AL26" s="30">
        <f t="shared" si="4"/>
        <v>39</v>
      </c>
      <c r="AM26" s="30">
        <f t="shared" si="4"/>
        <v>44</v>
      </c>
      <c r="AN26" s="30">
        <f t="shared" si="4"/>
        <v>38</v>
      </c>
      <c r="AO26" s="30">
        <f t="shared" si="4"/>
        <v>40</v>
      </c>
      <c r="AP26" s="30">
        <f t="shared" si="4"/>
        <v>41</v>
      </c>
      <c r="AQ26" s="30">
        <f t="shared" si="4"/>
        <v>33</v>
      </c>
      <c r="AR26" s="30">
        <f t="shared" si="4"/>
        <v>43</v>
      </c>
      <c r="AS26" s="30">
        <f t="shared" si="4"/>
        <v>39</v>
      </c>
      <c r="AT26" s="30">
        <f t="shared" si="4"/>
        <v>40</v>
      </c>
      <c r="AU26" s="30">
        <f t="shared" si="4"/>
        <v>0</v>
      </c>
      <c r="AV26" s="30">
        <f t="shared" si="4"/>
        <v>40</v>
      </c>
      <c r="AW26" s="30">
        <f t="shared" si="4"/>
        <v>42</v>
      </c>
    </row>
    <row r="27" ht="15.75" customHeight="1">
      <c r="A27" s="24">
        <v>4.0</v>
      </c>
      <c r="B27" s="2" t="str">
        <f>VLOOKUP(A27,TEAMS!$A$2:$B$43,2,0)</f>
        <v>Grilluminati</v>
      </c>
      <c r="C27" s="25">
        <f t="shared" si="1"/>
        <v>169.1428</v>
      </c>
      <c r="D27" s="24">
        <f t="shared" si="2"/>
        <v>11</v>
      </c>
      <c r="F27" s="12"/>
      <c r="G27" s="29" t="s">
        <v>73</v>
      </c>
      <c r="H27" s="31">
        <f>H26*'Potential Scores &amp; Weighting'!$E$3</f>
        <v>96.0036</v>
      </c>
      <c r="I27" s="31">
        <f>I26*'Potential Scores &amp; Weighting'!$E$3</f>
        <v>91.432</v>
      </c>
      <c r="J27" s="31">
        <f>J26*'Potential Scores &amp; Weighting'!$E$3</f>
        <v>91.432</v>
      </c>
      <c r="K27" s="31">
        <f>K26*'Potential Scores &amp; Weighting'!$E$3</f>
        <v>96.0036</v>
      </c>
      <c r="L27" s="31">
        <f>L26*'Potential Scores &amp; Weighting'!$E$3</f>
        <v>86.8604</v>
      </c>
      <c r="M27" s="31">
        <f>M26*'Potential Scores &amp; Weighting'!$E$3</f>
        <v>100.5752</v>
      </c>
      <c r="N27" s="31">
        <f>N26*'Potential Scores &amp; Weighting'!$E$3</f>
        <v>91.432</v>
      </c>
      <c r="O27" s="31">
        <f>O26*'Potential Scores &amp; Weighting'!$E$3</f>
        <v>96.0036</v>
      </c>
      <c r="P27" s="31">
        <f>P26*'Potential Scores &amp; Weighting'!$E$3</f>
        <v>89.1462</v>
      </c>
      <c r="Q27" s="31">
        <f>Q26*'Potential Scores &amp; Weighting'!$E$3</f>
        <v>0</v>
      </c>
      <c r="R27" s="31">
        <f>R26*'Potential Scores &amp; Weighting'!$E$3</f>
        <v>100.5752</v>
      </c>
      <c r="S27" s="31">
        <f>S26*'Potential Scores &amp; Weighting'!$E$3</f>
        <v>91.432</v>
      </c>
      <c r="T27" s="31">
        <f>T26*'Potential Scores &amp; Weighting'!$E$3</f>
        <v>84.5746</v>
      </c>
      <c r="U27" s="31">
        <f>U26*'Potential Scores &amp; Weighting'!$E$3</f>
        <v>91.432</v>
      </c>
      <c r="V27" s="31">
        <f>V26*'Potential Scores &amp; Weighting'!$E$3</f>
        <v>100.5752</v>
      </c>
      <c r="W27" s="31">
        <f>W26*'Potential Scores &amp; Weighting'!$E$3</f>
        <v>100.5752</v>
      </c>
      <c r="X27" s="31">
        <f>X26*'Potential Scores &amp; Weighting'!$E$3</f>
        <v>82.2888</v>
      </c>
      <c r="Y27" s="31">
        <f>Y26*'Potential Scores &amp; Weighting'!$E$3</f>
        <v>96.0036</v>
      </c>
      <c r="Z27" s="31">
        <f>Z26*'Potential Scores &amp; Weighting'!$E$3</f>
        <v>98.2894</v>
      </c>
      <c r="AA27" s="31">
        <f>AA26*'Potential Scores &amp; Weighting'!$E$3</f>
        <v>96.0036</v>
      </c>
      <c r="AB27" s="31">
        <f>AB26*'Potential Scores &amp; Weighting'!$E$3</f>
        <v>93.7178</v>
      </c>
      <c r="AC27" s="31">
        <f>AC26*'Potential Scores &amp; Weighting'!$E$3</f>
        <v>96.0036</v>
      </c>
      <c r="AD27" s="31">
        <f>AD26*'Potential Scores &amp; Weighting'!$E$3</f>
        <v>93.7178</v>
      </c>
      <c r="AE27" s="31">
        <f>AE26*'Potential Scores &amp; Weighting'!$E$3</f>
        <v>98.2894</v>
      </c>
      <c r="AF27" s="31">
        <f>AF26*'Potential Scores &amp; Weighting'!$E$3</f>
        <v>86.8604</v>
      </c>
      <c r="AG27" s="31">
        <f>AG26*'Potential Scores &amp; Weighting'!$E$3</f>
        <v>84.5746</v>
      </c>
      <c r="AH27" s="31">
        <f>AH26*'Potential Scores &amp; Weighting'!$E$3</f>
        <v>91.432</v>
      </c>
      <c r="AI27" s="31">
        <f>AI26*'Potential Scores &amp; Weighting'!$E$3</f>
        <v>86.8604</v>
      </c>
      <c r="AJ27" s="31">
        <f>AJ26*'Potential Scores &amp; Weighting'!$E$3</f>
        <v>82.2888</v>
      </c>
      <c r="AK27" s="31">
        <f>AK26*'Potential Scores &amp; Weighting'!$E$3</f>
        <v>91.432</v>
      </c>
      <c r="AL27" s="31">
        <f>AL26*'Potential Scores &amp; Weighting'!$E$3</f>
        <v>89.1462</v>
      </c>
      <c r="AM27" s="31">
        <f>AM26*'Potential Scores &amp; Weighting'!$E$3</f>
        <v>100.5752</v>
      </c>
      <c r="AN27" s="31">
        <f>AN26*'Potential Scores &amp; Weighting'!$E$3</f>
        <v>86.8604</v>
      </c>
      <c r="AO27" s="31">
        <f>AO26*'Potential Scores &amp; Weighting'!$E$3</f>
        <v>91.432</v>
      </c>
      <c r="AP27" s="31">
        <f>AP26*'Potential Scores &amp; Weighting'!$E$3</f>
        <v>93.7178</v>
      </c>
      <c r="AQ27" s="31">
        <f>AQ26*'Potential Scores &amp; Weighting'!$E$3</f>
        <v>75.4314</v>
      </c>
      <c r="AR27" s="31">
        <f>AR26*'Potential Scores &amp; Weighting'!$E$3</f>
        <v>98.2894</v>
      </c>
      <c r="AS27" s="31">
        <f>AS26*'Potential Scores &amp; Weighting'!$E$3</f>
        <v>89.1462</v>
      </c>
      <c r="AT27" s="31">
        <f>AT26*'Potential Scores &amp; Weighting'!$E$3</f>
        <v>91.432</v>
      </c>
      <c r="AU27" s="31">
        <f>AU26*'Potential Scores &amp; Weighting'!$E$3</f>
        <v>0</v>
      </c>
      <c r="AV27" s="31">
        <f>AV26*'Potential Scores &amp; Weighting'!$E$3</f>
        <v>91.432</v>
      </c>
      <c r="AW27" s="31">
        <f>AW26*'Potential Scores &amp; Weighting'!$E$3</f>
        <v>96.0036</v>
      </c>
    </row>
    <row r="28" ht="15.75" customHeight="1">
      <c r="A28" s="24">
        <v>18.0</v>
      </c>
      <c r="B28" s="2" t="str">
        <f>VLOOKUP(A28,TEAMS!$A$2:$B$43,2,0)</f>
        <v>The Corduroy Pillows</v>
      </c>
      <c r="C28" s="25">
        <f t="shared" si="1"/>
        <v>168.5714</v>
      </c>
      <c r="D28" s="24">
        <f t="shared" si="2"/>
        <v>12</v>
      </c>
      <c r="F28" s="12"/>
      <c r="G28" s="29" t="s">
        <v>74</v>
      </c>
      <c r="H28" s="30">
        <f t="shared" ref="H28:AW28" si="5">_xlfn.RANK.EQ(H27,$H$27:$AW$27)</f>
        <v>9</v>
      </c>
      <c r="I28" s="30">
        <f t="shared" si="5"/>
        <v>19</v>
      </c>
      <c r="J28" s="30">
        <f t="shared" si="5"/>
        <v>19</v>
      </c>
      <c r="K28" s="30">
        <f t="shared" si="5"/>
        <v>9</v>
      </c>
      <c r="L28" s="30">
        <f t="shared" si="5"/>
        <v>32</v>
      </c>
      <c r="M28" s="30">
        <f t="shared" si="5"/>
        <v>1</v>
      </c>
      <c r="N28" s="30">
        <f t="shared" si="5"/>
        <v>19</v>
      </c>
      <c r="O28" s="30">
        <f t="shared" si="5"/>
        <v>9</v>
      </c>
      <c r="P28" s="30">
        <f t="shared" si="5"/>
        <v>29</v>
      </c>
      <c r="Q28" s="30">
        <f t="shared" si="5"/>
        <v>41</v>
      </c>
      <c r="R28" s="30">
        <f t="shared" si="5"/>
        <v>1</v>
      </c>
      <c r="S28" s="30">
        <f t="shared" si="5"/>
        <v>19</v>
      </c>
      <c r="T28" s="30">
        <f t="shared" si="5"/>
        <v>36</v>
      </c>
      <c r="U28" s="30">
        <f t="shared" si="5"/>
        <v>19</v>
      </c>
      <c r="V28" s="30">
        <f t="shared" si="5"/>
        <v>1</v>
      </c>
      <c r="W28" s="30">
        <f t="shared" si="5"/>
        <v>1</v>
      </c>
      <c r="X28" s="30">
        <f t="shared" si="5"/>
        <v>38</v>
      </c>
      <c r="Y28" s="30">
        <f t="shared" si="5"/>
        <v>9</v>
      </c>
      <c r="Z28" s="30">
        <f t="shared" si="5"/>
        <v>6</v>
      </c>
      <c r="AA28" s="30">
        <f t="shared" si="5"/>
        <v>9</v>
      </c>
      <c r="AB28" s="30">
        <f t="shared" si="5"/>
        <v>16</v>
      </c>
      <c r="AC28" s="30">
        <f t="shared" si="5"/>
        <v>9</v>
      </c>
      <c r="AD28" s="30">
        <f t="shared" si="5"/>
        <v>16</v>
      </c>
      <c r="AE28" s="30">
        <f t="shared" si="5"/>
        <v>6</v>
      </c>
      <c r="AF28" s="30">
        <f t="shared" si="5"/>
        <v>32</v>
      </c>
      <c r="AG28" s="30">
        <f t="shared" si="5"/>
        <v>36</v>
      </c>
      <c r="AH28" s="30">
        <f t="shared" si="5"/>
        <v>19</v>
      </c>
      <c r="AI28" s="30">
        <f t="shared" si="5"/>
        <v>32</v>
      </c>
      <c r="AJ28" s="30">
        <f t="shared" si="5"/>
        <v>38</v>
      </c>
      <c r="AK28" s="30">
        <f t="shared" si="5"/>
        <v>19</v>
      </c>
      <c r="AL28" s="30">
        <f t="shared" si="5"/>
        <v>29</v>
      </c>
      <c r="AM28" s="30">
        <f t="shared" si="5"/>
        <v>1</v>
      </c>
      <c r="AN28" s="30">
        <f t="shared" si="5"/>
        <v>32</v>
      </c>
      <c r="AO28" s="30">
        <f t="shared" si="5"/>
        <v>19</v>
      </c>
      <c r="AP28" s="30">
        <f t="shared" si="5"/>
        <v>16</v>
      </c>
      <c r="AQ28" s="30">
        <f t="shared" si="5"/>
        <v>40</v>
      </c>
      <c r="AR28" s="30">
        <f t="shared" si="5"/>
        <v>6</v>
      </c>
      <c r="AS28" s="30">
        <f t="shared" si="5"/>
        <v>29</v>
      </c>
      <c r="AT28" s="30">
        <f t="shared" si="5"/>
        <v>19</v>
      </c>
      <c r="AU28" s="30">
        <f t="shared" si="5"/>
        <v>41</v>
      </c>
      <c r="AV28" s="30">
        <f t="shared" si="5"/>
        <v>19</v>
      </c>
      <c r="AW28" s="30">
        <f t="shared" si="5"/>
        <v>9</v>
      </c>
    </row>
    <row r="29" ht="15.75" customHeight="1">
      <c r="A29" s="24">
        <v>22.0</v>
      </c>
      <c r="B29" s="2" t="str">
        <f>VLOOKUP(A29,TEAMS!$A$2:$B$43,2,0)</f>
        <v>Fat Stack BBQ</v>
      </c>
      <c r="C29" s="25">
        <f t="shared" si="1"/>
        <v>168.5714</v>
      </c>
      <c r="D29" s="24">
        <f t="shared" si="2"/>
        <v>12</v>
      </c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ht="15.75" customHeight="1">
      <c r="A30" s="24">
        <v>8.0</v>
      </c>
      <c r="B30" s="2" t="str">
        <f>VLOOKUP(A30,TEAMS!$A$2:$B$43,2,0)</f>
        <v>Real Grill O’Neill Ft. The Chicken King</v>
      </c>
      <c r="C30" s="25">
        <f t="shared" si="1"/>
        <v>168</v>
      </c>
      <c r="D30" s="24">
        <f t="shared" si="2"/>
        <v>14</v>
      </c>
      <c r="F30" s="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ht="15.75" customHeight="1">
      <c r="A31" s="24">
        <v>20.0</v>
      </c>
      <c r="B31" s="2" t="str">
        <f>VLOOKUP(A31,TEAMS!$A$2:$B$43,2,0)</f>
        <v>Ming St Meats</v>
      </c>
      <c r="C31" s="25">
        <f t="shared" si="1"/>
        <v>166.8572</v>
      </c>
      <c r="D31" s="24">
        <f t="shared" si="2"/>
        <v>15</v>
      </c>
      <c r="F31" s="17" t="s">
        <v>75</v>
      </c>
      <c r="G31" s="1" t="s">
        <v>2</v>
      </c>
      <c r="H31" s="24">
        <v>51.0</v>
      </c>
      <c r="I31" s="24">
        <v>52.0</v>
      </c>
      <c r="J31" s="24">
        <v>53.0</v>
      </c>
      <c r="K31" s="24">
        <v>54.0</v>
      </c>
      <c r="L31" s="24">
        <v>55.0</v>
      </c>
      <c r="M31" s="24">
        <v>56.0</v>
      </c>
      <c r="N31" s="24">
        <v>57.0</v>
      </c>
      <c r="O31" s="24">
        <v>58.0</v>
      </c>
      <c r="P31" s="24">
        <v>59.0</v>
      </c>
      <c r="Q31" s="24">
        <v>60.0</v>
      </c>
      <c r="R31" s="24">
        <v>61.0</v>
      </c>
      <c r="S31" s="24">
        <v>62.0</v>
      </c>
      <c r="T31" s="24">
        <v>63.0</v>
      </c>
      <c r="U31" s="24">
        <v>64.0</v>
      </c>
      <c r="V31" s="24">
        <v>65.0</v>
      </c>
      <c r="W31" s="24">
        <v>66.0</v>
      </c>
      <c r="X31" s="24">
        <v>67.0</v>
      </c>
      <c r="Y31" s="24">
        <v>68.0</v>
      </c>
      <c r="Z31" s="24">
        <v>69.0</v>
      </c>
      <c r="AA31" s="24">
        <v>70.0</v>
      </c>
      <c r="AB31" s="24">
        <v>71.0</v>
      </c>
      <c r="AC31" s="24">
        <v>72.0</v>
      </c>
      <c r="AD31" s="24">
        <v>73.0</v>
      </c>
      <c r="AE31" s="24">
        <v>74.0</v>
      </c>
      <c r="AF31" s="24">
        <v>75.0</v>
      </c>
      <c r="AG31" s="24">
        <v>76.0</v>
      </c>
      <c r="AH31" s="24">
        <v>77.0</v>
      </c>
      <c r="AI31" s="24">
        <v>78.0</v>
      </c>
      <c r="AJ31" s="24">
        <v>79.0</v>
      </c>
      <c r="AK31" s="24">
        <v>80.0</v>
      </c>
      <c r="AL31" s="24">
        <v>81.0</v>
      </c>
      <c r="AM31" s="24">
        <v>82.0</v>
      </c>
      <c r="AN31" s="24">
        <v>83.0</v>
      </c>
      <c r="AO31" s="24">
        <v>84.0</v>
      </c>
      <c r="AP31" s="24">
        <v>85.0</v>
      </c>
      <c r="AQ31" s="24">
        <v>86.0</v>
      </c>
      <c r="AR31" s="24">
        <v>87.0</v>
      </c>
      <c r="AS31" s="24">
        <v>88.0</v>
      </c>
      <c r="AT31" s="24">
        <v>89.0</v>
      </c>
      <c r="AU31" s="24">
        <v>90.0</v>
      </c>
      <c r="AV31" s="24">
        <v>91.0</v>
      </c>
      <c r="AW31" s="24">
        <v>92.0</v>
      </c>
    </row>
    <row r="32" ht="15.75" customHeight="1">
      <c r="A32" s="24">
        <v>23.0</v>
      </c>
      <c r="B32" s="2" t="str">
        <f>VLOOKUP(A32,TEAMS!$A$2:$B$43,2,0)</f>
        <v>Me Rub You Long Time!</v>
      </c>
      <c r="C32" s="25">
        <f t="shared" si="1"/>
        <v>166.2856</v>
      </c>
      <c r="D32" s="24">
        <f t="shared" si="2"/>
        <v>16</v>
      </c>
      <c r="F32" s="12"/>
      <c r="G32" s="19" t="s">
        <v>59</v>
      </c>
      <c r="H32" s="19">
        <v>1.0</v>
      </c>
      <c r="I32" s="19">
        <v>2.0</v>
      </c>
      <c r="J32" s="19">
        <v>3.0</v>
      </c>
      <c r="K32" s="19">
        <v>4.0</v>
      </c>
      <c r="L32" s="19">
        <v>5.0</v>
      </c>
      <c r="M32" s="19">
        <v>6.0</v>
      </c>
      <c r="N32" s="19">
        <v>7.0</v>
      </c>
      <c r="O32" s="19">
        <v>8.0</v>
      </c>
      <c r="P32" s="19">
        <v>9.0</v>
      </c>
      <c r="Q32" s="19">
        <v>10.0</v>
      </c>
      <c r="R32" s="19">
        <v>11.0</v>
      </c>
      <c r="S32" s="19">
        <v>12.0</v>
      </c>
      <c r="T32" s="19">
        <v>13.0</v>
      </c>
      <c r="U32" s="19">
        <v>14.0</v>
      </c>
      <c r="V32" s="19">
        <v>15.0</v>
      </c>
      <c r="W32" s="19">
        <v>16.0</v>
      </c>
      <c r="X32" s="19">
        <v>17.0</v>
      </c>
      <c r="Y32" s="19">
        <v>18.0</v>
      </c>
      <c r="Z32" s="19">
        <v>19.0</v>
      </c>
      <c r="AA32" s="19">
        <v>20.0</v>
      </c>
      <c r="AB32" s="19">
        <v>21.0</v>
      </c>
      <c r="AC32" s="19">
        <v>22.0</v>
      </c>
      <c r="AD32" s="19">
        <v>23.0</v>
      </c>
      <c r="AE32" s="19">
        <v>24.0</v>
      </c>
      <c r="AF32" s="19">
        <v>25.0</v>
      </c>
      <c r="AG32" s="19">
        <v>26.0</v>
      </c>
      <c r="AH32" s="19">
        <v>27.0</v>
      </c>
      <c r="AI32" s="19">
        <v>28.0</v>
      </c>
      <c r="AJ32" s="19">
        <v>29.0</v>
      </c>
      <c r="AK32" s="19">
        <v>30.0</v>
      </c>
      <c r="AL32" s="19">
        <v>31.0</v>
      </c>
      <c r="AM32" s="19">
        <v>32.0</v>
      </c>
      <c r="AN32" s="19">
        <v>33.0</v>
      </c>
      <c r="AO32" s="19">
        <v>34.0</v>
      </c>
      <c r="AP32" s="19">
        <v>35.0</v>
      </c>
      <c r="AQ32" s="19">
        <v>36.0</v>
      </c>
      <c r="AR32" s="19">
        <v>37.0</v>
      </c>
      <c r="AS32" s="19">
        <v>38.0</v>
      </c>
      <c r="AT32" s="19">
        <v>39.0</v>
      </c>
      <c r="AU32" s="19">
        <v>40.0</v>
      </c>
      <c r="AV32" s="19">
        <v>41.0</v>
      </c>
      <c r="AW32" s="19">
        <v>42.0</v>
      </c>
    </row>
    <row r="33" ht="15.75" customHeight="1">
      <c r="A33" s="24">
        <v>14.0</v>
      </c>
      <c r="B33" s="2" t="str">
        <f>VLOOKUP(A33,TEAMS!$A$2:$B$43,2,0)</f>
        <v>Smokey Jokers</v>
      </c>
      <c r="C33" s="25">
        <f t="shared" si="1"/>
        <v>166.2854</v>
      </c>
      <c r="D33" s="24">
        <f t="shared" si="2"/>
        <v>17</v>
      </c>
      <c r="F33" s="12"/>
      <c r="G33" s="27">
        <v>1.0</v>
      </c>
      <c r="H33" s="28">
        <v>8.0</v>
      </c>
      <c r="I33" s="28">
        <v>9.0</v>
      </c>
      <c r="J33" s="28">
        <v>9.0</v>
      </c>
      <c r="K33" s="28">
        <v>9.0</v>
      </c>
      <c r="L33" s="28">
        <v>9.0</v>
      </c>
      <c r="M33" s="28">
        <v>9.0</v>
      </c>
      <c r="N33" s="28">
        <v>9.0</v>
      </c>
      <c r="O33" s="28">
        <v>8.0</v>
      </c>
      <c r="P33" s="28">
        <v>7.0</v>
      </c>
      <c r="Q33" s="28" t="s">
        <v>66</v>
      </c>
      <c r="R33" s="28">
        <v>8.0</v>
      </c>
      <c r="S33" s="28">
        <v>9.0</v>
      </c>
      <c r="T33" s="28">
        <v>6.0</v>
      </c>
      <c r="U33" s="28">
        <v>8.0</v>
      </c>
      <c r="V33" s="28">
        <v>9.0</v>
      </c>
      <c r="W33" s="28">
        <v>9.0</v>
      </c>
      <c r="X33" s="28">
        <v>9.0</v>
      </c>
      <c r="Y33" s="28">
        <v>9.0</v>
      </c>
      <c r="Z33" s="28">
        <v>9.0</v>
      </c>
      <c r="AA33" s="28">
        <v>7.0</v>
      </c>
      <c r="AB33" s="28">
        <v>8.0</v>
      </c>
      <c r="AC33" s="28">
        <v>9.0</v>
      </c>
      <c r="AD33" s="28">
        <v>9.0</v>
      </c>
      <c r="AE33" s="28">
        <v>8.0</v>
      </c>
      <c r="AF33" s="28">
        <v>6.0</v>
      </c>
      <c r="AG33" s="28">
        <v>8.0</v>
      </c>
      <c r="AH33" s="28">
        <v>8.0</v>
      </c>
      <c r="AI33" s="28">
        <v>7.0</v>
      </c>
      <c r="AJ33" s="28">
        <v>7.0</v>
      </c>
      <c r="AK33" s="28">
        <v>7.0</v>
      </c>
      <c r="AL33" s="28">
        <v>7.0</v>
      </c>
      <c r="AM33" s="28">
        <v>7.0</v>
      </c>
      <c r="AN33" s="28">
        <v>7.0</v>
      </c>
      <c r="AO33" s="28">
        <v>7.0</v>
      </c>
      <c r="AP33" s="28">
        <v>7.0</v>
      </c>
      <c r="AQ33" s="28">
        <v>7.0</v>
      </c>
      <c r="AR33" s="28">
        <v>6.0</v>
      </c>
      <c r="AS33" s="28">
        <v>6.0</v>
      </c>
      <c r="AT33" s="28">
        <v>7.0</v>
      </c>
      <c r="AU33" s="28" t="s">
        <v>66</v>
      </c>
      <c r="AV33" s="28">
        <v>7.0</v>
      </c>
      <c r="AW33" s="28">
        <v>8.0</v>
      </c>
    </row>
    <row r="34" ht="15.75" customHeight="1">
      <c r="A34" s="24">
        <v>3.0</v>
      </c>
      <c r="B34" s="2" t="str">
        <f>VLOOKUP(A34,TEAMS!$A$2:$B$43,2,0)</f>
        <v>Notorius P.I.G.</v>
      </c>
      <c r="C34" s="25">
        <f t="shared" si="1"/>
        <v>165.714</v>
      </c>
      <c r="D34" s="24">
        <f t="shared" si="2"/>
        <v>18</v>
      </c>
      <c r="F34" s="12"/>
      <c r="G34" s="27">
        <v>2.0</v>
      </c>
      <c r="H34" s="28">
        <v>9.0</v>
      </c>
      <c r="I34" s="28">
        <v>8.0</v>
      </c>
      <c r="J34" s="28">
        <v>8.0</v>
      </c>
      <c r="K34" s="28">
        <v>7.0</v>
      </c>
      <c r="L34" s="28">
        <v>8.0</v>
      </c>
      <c r="M34" s="28">
        <v>9.0</v>
      </c>
      <c r="N34" s="28">
        <v>9.0</v>
      </c>
      <c r="O34" s="28">
        <v>9.0</v>
      </c>
      <c r="P34" s="28">
        <v>9.0</v>
      </c>
      <c r="Q34" s="28" t="s">
        <v>66</v>
      </c>
      <c r="R34" s="28">
        <v>9.0</v>
      </c>
      <c r="S34" s="28">
        <v>8.0</v>
      </c>
      <c r="T34" s="28">
        <v>7.0</v>
      </c>
      <c r="U34" s="28">
        <v>9.0</v>
      </c>
      <c r="V34" s="28">
        <v>8.0</v>
      </c>
      <c r="W34" s="28">
        <v>9.0</v>
      </c>
      <c r="X34" s="28">
        <v>8.0</v>
      </c>
      <c r="Y34" s="28">
        <v>8.0</v>
      </c>
      <c r="Z34" s="28">
        <v>7.0</v>
      </c>
      <c r="AA34" s="28">
        <v>6.0</v>
      </c>
      <c r="AB34" s="28">
        <v>7.0</v>
      </c>
      <c r="AC34" s="28">
        <v>9.0</v>
      </c>
      <c r="AD34" s="28">
        <v>8.0</v>
      </c>
      <c r="AE34" s="28">
        <v>8.0</v>
      </c>
      <c r="AF34" s="28">
        <v>8.0</v>
      </c>
      <c r="AG34" s="28">
        <v>8.0</v>
      </c>
      <c r="AH34" s="28">
        <v>8.0</v>
      </c>
      <c r="AI34" s="28">
        <v>9.0</v>
      </c>
      <c r="AJ34" s="28">
        <v>8.0</v>
      </c>
      <c r="AK34" s="28">
        <v>7.0</v>
      </c>
      <c r="AL34" s="28">
        <v>8.0</v>
      </c>
      <c r="AM34" s="28">
        <v>9.0</v>
      </c>
      <c r="AN34" s="28">
        <v>7.0</v>
      </c>
      <c r="AO34" s="28">
        <v>7.0</v>
      </c>
      <c r="AP34" s="28">
        <v>8.0</v>
      </c>
      <c r="AQ34" s="28">
        <v>7.0</v>
      </c>
      <c r="AR34" s="28">
        <v>9.0</v>
      </c>
      <c r="AS34" s="28">
        <v>6.0</v>
      </c>
      <c r="AT34" s="28">
        <v>7.0</v>
      </c>
      <c r="AU34" s="28" t="s">
        <v>66</v>
      </c>
      <c r="AV34" s="28">
        <v>7.0</v>
      </c>
      <c r="AW34" s="28">
        <v>9.0</v>
      </c>
    </row>
    <row r="35" ht="15.75" customHeight="1">
      <c r="A35" s="24">
        <v>21.0</v>
      </c>
      <c r="B35" s="2" t="str">
        <f>VLOOKUP(A35,TEAMS!$A$2:$B$43,2,0)</f>
        <v>Whiskey Smoked Madness</v>
      </c>
      <c r="C35" s="25">
        <f t="shared" si="1"/>
        <v>164.5714</v>
      </c>
      <c r="D35" s="24">
        <f t="shared" si="2"/>
        <v>19</v>
      </c>
      <c r="F35" s="12"/>
      <c r="G35" s="27">
        <v>3.0</v>
      </c>
      <c r="H35" s="28">
        <v>9.0</v>
      </c>
      <c r="I35" s="28">
        <v>7.0</v>
      </c>
      <c r="J35" s="28">
        <v>9.0</v>
      </c>
      <c r="K35" s="28">
        <v>7.0</v>
      </c>
      <c r="L35" s="28">
        <v>8.0</v>
      </c>
      <c r="M35" s="28">
        <v>7.0</v>
      </c>
      <c r="N35" s="28">
        <v>8.0</v>
      </c>
      <c r="O35" s="28">
        <v>8.0</v>
      </c>
      <c r="P35" s="28">
        <v>9.0</v>
      </c>
      <c r="Q35" s="28" t="s">
        <v>66</v>
      </c>
      <c r="R35" s="28">
        <v>7.0</v>
      </c>
      <c r="S35" s="28">
        <v>7.0</v>
      </c>
      <c r="T35" s="28">
        <v>6.0</v>
      </c>
      <c r="U35" s="28">
        <v>8.0</v>
      </c>
      <c r="V35" s="28">
        <v>7.0</v>
      </c>
      <c r="W35" s="28">
        <v>7.0</v>
      </c>
      <c r="X35" s="28">
        <v>7.0</v>
      </c>
      <c r="Y35" s="28">
        <v>8.0</v>
      </c>
      <c r="Z35" s="28">
        <v>9.0</v>
      </c>
      <c r="AA35" s="28">
        <v>9.0</v>
      </c>
      <c r="AB35" s="28">
        <v>9.0</v>
      </c>
      <c r="AC35" s="28">
        <v>7.0</v>
      </c>
      <c r="AD35" s="28">
        <v>8.0</v>
      </c>
      <c r="AE35" s="28">
        <v>8.0</v>
      </c>
      <c r="AF35" s="28">
        <v>8.0</v>
      </c>
      <c r="AG35" s="28">
        <v>7.0</v>
      </c>
      <c r="AH35" s="28">
        <v>8.0</v>
      </c>
      <c r="AI35" s="28">
        <v>9.0</v>
      </c>
      <c r="AJ35" s="28">
        <v>7.0</v>
      </c>
      <c r="AK35" s="28">
        <v>8.0</v>
      </c>
      <c r="AL35" s="28">
        <v>9.0</v>
      </c>
      <c r="AM35" s="28">
        <v>9.0</v>
      </c>
      <c r="AN35" s="28">
        <v>9.0</v>
      </c>
      <c r="AO35" s="28">
        <v>9.0</v>
      </c>
      <c r="AP35" s="28">
        <v>9.0</v>
      </c>
      <c r="AQ35" s="28">
        <v>7.0</v>
      </c>
      <c r="AR35" s="28">
        <v>9.0</v>
      </c>
      <c r="AS35" s="28">
        <v>8.0</v>
      </c>
      <c r="AT35" s="28">
        <v>9.0</v>
      </c>
      <c r="AU35" s="28" t="s">
        <v>66</v>
      </c>
      <c r="AV35" s="28">
        <v>9.0</v>
      </c>
      <c r="AW35" s="28">
        <v>9.0</v>
      </c>
    </row>
    <row r="36" ht="15.75" customHeight="1">
      <c r="A36" s="24">
        <v>35.0</v>
      </c>
      <c r="B36" s="2" t="str">
        <f>VLOOKUP(A36,TEAMS!$A$2:$B$43,2,0)</f>
        <v>Thank You For Smoking</v>
      </c>
      <c r="C36" s="25">
        <f t="shared" si="1"/>
        <v>164.5714</v>
      </c>
      <c r="D36" s="24">
        <f t="shared" si="2"/>
        <v>19</v>
      </c>
      <c r="F36" s="12"/>
      <c r="G36" s="27">
        <v>4.0</v>
      </c>
      <c r="H36" s="28">
        <v>7.0</v>
      </c>
      <c r="I36" s="28">
        <v>7.0</v>
      </c>
      <c r="J36" s="28">
        <v>8.0</v>
      </c>
      <c r="K36" s="28">
        <v>9.0</v>
      </c>
      <c r="L36" s="28">
        <v>8.0</v>
      </c>
      <c r="M36" s="28">
        <v>9.0</v>
      </c>
      <c r="N36" s="28">
        <v>9.0</v>
      </c>
      <c r="O36" s="28">
        <v>8.0</v>
      </c>
      <c r="P36" s="28">
        <v>7.0</v>
      </c>
      <c r="Q36" s="28" t="s">
        <v>66</v>
      </c>
      <c r="R36" s="28">
        <v>9.0</v>
      </c>
      <c r="S36" s="28">
        <v>8.0</v>
      </c>
      <c r="T36" s="28">
        <v>9.0</v>
      </c>
      <c r="U36" s="28">
        <v>9.0</v>
      </c>
      <c r="V36" s="28">
        <v>9.0</v>
      </c>
      <c r="W36" s="28">
        <v>9.0</v>
      </c>
      <c r="X36" s="28">
        <v>8.0</v>
      </c>
      <c r="Y36" s="28">
        <v>9.0</v>
      </c>
      <c r="Z36" s="28">
        <v>9.0</v>
      </c>
      <c r="AA36" s="28">
        <v>9.0</v>
      </c>
      <c r="AB36" s="28">
        <v>9.0</v>
      </c>
      <c r="AC36" s="28">
        <v>9.0</v>
      </c>
      <c r="AD36" s="28">
        <v>9.0</v>
      </c>
      <c r="AE36" s="28">
        <v>8.0</v>
      </c>
      <c r="AF36" s="28">
        <v>7.0</v>
      </c>
      <c r="AG36" s="28">
        <v>7.0</v>
      </c>
      <c r="AH36" s="28">
        <v>7.0</v>
      </c>
      <c r="AI36" s="28">
        <v>7.0</v>
      </c>
      <c r="AJ36" s="28">
        <v>7.0</v>
      </c>
      <c r="AK36" s="28">
        <v>8.0</v>
      </c>
      <c r="AL36" s="28">
        <v>9.0</v>
      </c>
      <c r="AM36" s="28">
        <v>9.0</v>
      </c>
      <c r="AN36" s="28">
        <v>8.0</v>
      </c>
      <c r="AO36" s="28">
        <v>6.0</v>
      </c>
      <c r="AP36" s="28">
        <v>7.0</v>
      </c>
      <c r="AQ36" s="28">
        <v>6.0</v>
      </c>
      <c r="AR36" s="28">
        <v>9.0</v>
      </c>
      <c r="AS36" s="28">
        <v>9.0</v>
      </c>
      <c r="AT36" s="28">
        <v>7.0</v>
      </c>
      <c r="AU36" s="28" t="s">
        <v>66</v>
      </c>
      <c r="AV36" s="28">
        <v>7.0</v>
      </c>
      <c r="AW36" s="28">
        <v>8.0</v>
      </c>
    </row>
    <row r="37" ht="15.75" customHeight="1">
      <c r="A37" s="24">
        <v>7.0</v>
      </c>
      <c r="B37" s="2" t="str">
        <f>VLOOKUP(A37,TEAMS!$A$2:$B$43,2,0)</f>
        <v>Limp Brisket </v>
      </c>
      <c r="C37" s="25">
        <f t="shared" si="1"/>
        <v>163.9998</v>
      </c>
      <c r="D37" s="24">
        <f t="shared" si="2"/>
        <v>21</v>
      </c>
      <c r="F37" s="12"/>
      <c r="G37" s="27">
        <v>5.0</v>
      </c>
      <c r="H37" s="28">
        <v>9.0</v>
      </c>
      <c r="I37" s="28">
        <v>9.0</v>
      </c>
      <c r="J37" s="28">
        <v>9.0</v>
      </c>
      <c r="K37" s="28">
        <v>9.0</v>
      </c>
      <c r="L37" s="28">
        <v>8.0</v>
      </c>
      <c r="M37" s="28">
        <v>8.0</v>
      </c>
      <c r="N37" s="28">
        <v>8.0</v>
      </c>
      <c r="O37" s="28">
        <v>8.0</v>
      </c>
      <c r="P37" s="28">
        <v>8.0</v>
      </c>
      <c r="Q37" s="28" t="s">
        <v>66</v>
      </c>
      <c r="R37" s="28">
        <v>9.0</v>
      </c>
      <c r="S37" s="28">
        <v>8.0</v>
      </c>
      <c r="T37" s="28">
        <v>8.0</v>
      </c>
      <c r="U37" s="28">
        <v>9.0</v>
      </c>
      <c r="V37" s="28">
        <v>9.0</v>
      </c>
      <c r="W37" s="28">
        <v>9.0</v>
      </c>
      <c r="X37" s="28">
        <v>7.0</v>
      </c>
      <c r="Y37" s="28">
        <v>8.0</v>
      </c>
      <c r="Z37" s="28">
        <v>8.0</v>
      </c>
      <c r="AA37" s="28">
        <v>8.0</v>
      </c>
      <c r="AB37" s="28">
        <v>8.0</v>
      </c>
      <c r="AC37" s="28">
        <v>8.0</v>
      </c>
      <c r="AD37" s="28">
        <v>8.0</v>
      </c>
      <c r="AE37" s="28">
        <v>9.0</v>
      </c>
      <c r="AF37" s="28">
        <v>9.0</v>
      </c>
      <c r="AG37" s="28">
        <v>8.0</v>
      </c>
      <c r="AH37" s="28">
        <v>9.0</v>
      </c>
      <c r="AI37" s="28">
        <v>8.0</v>
      </c>
      <c r="AJ37" s="28">
        <v>8.0</v>
      </c>
      <c r="AK37" s="28">
        <v>7.0</v>
      </c>
      <c r="AL37" s="28">
        <v>6.0</v>
      </c>
      <c r="AM37" s="28">
        <v>9.0</v>
      </c>
      <c r="AN37" s="28">
        <v>8.0</v>
      </c>
      <c r="AO37" s="28">
        <v>9.0</v>
      </c>
      <c r="AP37" s="28">
        <v>8.0</v>
      </c>
      <c r="AQ37" s="28">
        <v>7.0</v>
      </c>
      <c r="AR37" s="28">
        <v>9.0</v>
      </c>
      <c r="AS37" s="28">
        <v>6.0</v>
      </c>
      <c r="AT37" s="28">
        <v>8.0</v>
      </c>
      <c r="AU37" s="28" t="s">
        <v>66</v>
      </c>
      <c r="AV37" s="28">
        <v>9.0</v>
      </c>
      <c r="AW37" s="28">
        <v>9.0</v>
      </c>
    </row>
    <row r="38" ht="15.75" customHeight="1">
      <c r="A38" s="24">
        <v>2.0</v>
      </c>
      <c r="B38" s="2" t="str">
        <f>VLOOKUP(A38,TEAMS!$A$2:$B$43,2,0)</f>
        <v>Arno Meats</v>
      </c>
      <c r="C38" s="25">
        <f t="shared" si="1"/>
        <v>163.9998</v>
      </c>
      <c r="D38" s="24">
        <f t="shared" si="2"/>
        <v>22</v>
      </c>
      <c r="F38" s="12"/>
      <c r="G38" s="27">
        <v>6.0</v>
      </c>
      <c r="H38" s="28">
        <v>9.0</v>
      </c>
      <c r="I38" s="28">
        <v>9.0</v>
      </c>
      <c r="J38" s="28">
        <v>9.0</v>
      </c>
      <c r="K38" s="28">
        <v>9.0</v>
      </c>
      <c r="L38" s="28">
        <v>9.0</v>
      </c>
      <c r="M38" s="28">
        <v>9.0</v>
      </c>
      <c r="N38" s="28">
        <v>9.0</v>
      </c>
      <c r="O38" s="28">
        <v>9.0</v>
      </c>
      <c r="P38" s="28">
        <v>8.0</v>
      </c>
      <c r="Q38" s="28" t="s">
        <v>66</v>
      </c>
      <c r="R38" s="28">
        <v>9.0</v>
      </c>
      <c r="S38" s="28">
        <v>8.0</v>
      </c>
      <c r="T38" s="28">
        <v>7.0</v>
      </c>
      <c r="U38" s="28">
        <v>8.0</v>
      </c>
      <c r="V38" s="28">
        <v>8.0</v>
      </c>
      <c r="W38" s="28">
        <v>9.0</v>
      </c>
      <c r="X38" s="28">
        <v>6.0</v>
      </c>
      <c r="Y38" s="28">
        <v>7.0</v>
      </c>
      <c r="Z38" s="28">
        <v>9.0</v>
      </c>
      <c r="AA38" s="28">
        <v>7.0</v>
      </c>
      <c r="AB38" s="28">
        <v>7.0</v>
      </c>
      <c r="AC38" s="28">
        <v>8.0</v>
      </c>
      <c r="AD38" s="28">
        <v>7.0</v>
      </c>
      <c r="AE38" s="28">
        <v>7.0</v>
      </c>
      <c r="AF38" s="28">
        <v>9.0</v>
      </c>
      <c r="AG38" s="28">
        <v>7.0</v>
      </c>
      <c r="AH38" s="28">
        <v>7.0</v>
      </c>
      <c r="AI38" s="28">
        <v>7.0</v>
      </c>
      <c r="AJ38" s="28">
        <v>7.0</v>
      </c>
      <c r="AK38" s="28">
        <v>7.0</v>
      </c>
      <c r="AL38" s="28">
        <v>8.0</v>
      </c>
      <c r="AM38" s="28">
        <v>9.0</v>
      </c>
      <c r="AN38" s="28">
        <v>8.0</v>
      </c>
      <c r="AO38" s="28">
        <v>8.0</v>
      </c>
      <c r="AP38" s="28">
        <v>9.0</v>
      </c>
      <c r="AQ38" s="28">
        <v>7.0</v>
      </c>
      <c r="AR38" s="28">
        <v>9.0</v>
      </c>
      <c r="AS38" s="28">
        <v>9.0</v>
      </c>
      <c r="AT38" s="28">
        <v>8.0</v>
      </c>
      <c r="AU38" s="28" t="s">
        <v>66</v>
      </c>
      <c r="AV38" s="28">
        <v>8.0</v>
      </c>
      <c r="AW38" s="28">
        <v>9.0</v>
      </c>
    </row>
    <row r="39" ht="15.75" customHeight="1">
      <c r="A39" s="24">
        <v>12.0</v>
      </c>
      <c r="B39" s="2" t="str">
        <f>VLOOKUP(A39,TEAMS!$A$2:$B$43,2,0)</f>
        <v>Smokin With Sparky </v>
      </c>
      <c r="C39" s="25">
        <f t="shared" si="1"/>
        <v>161.7142</v>
      </c>
      <c r="D39" s="24">
        <f t="shared" si="2"/>
        <v>23</v>
      </c>
      <c r="F39" s="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ht="15.75" customHeight="1">
      <c r="A40" s="24">
        <v>34.0</v>
      </c>
      <c r="B40" s="2" t="str">
        <f>VLOOKUP(A40,TEAMS!$A$2:$B$43,2,0)</f>
        <v>Silence of the Hams/Complete Legal</v>
      </c>
      <c r="C40" s="25">
        <f t="shared" si="1"/>
        <v>161.1428</v>
      </c>
      <c r="D40" s="24">
        <f t="shared" si="2"/>
        <v>24</v>
      </c>
      <c r="F40" s="12"/>
      <c r="G40" s="29" t="s">
        <v>71</v>
      </c>
      <c r="H40" s="2">
        <f t="shared" ref="H40:AW40" si="6">MIN(H33:H38)</f>
        <v>7</v>
      </c>
      <c r="I40" s="2">
        <f t="shared" si="6"/>
        <v>7</v>
      </c>
      <c r="J40" s="2">
        <f t="shared" si="6"/>
        <v>8</v>
      </c>
      <c r="K40" s="2">
        <f t="shared" si="6"/>
        <v>7</v>
      </c>
      <c r="L40" s="2">
        <f t="shared" si="6"/>
        <v>8</v>
      </c>
      <c r="M40" s="2">
        <f t="shared" si="6"/>
        <v>7</v>
      </c>
      <c r="N40" s="2">
        <f t="shared" si="6"/>
        <v>8</v>
      </c>
      <c r="O40" s="2">
        <f t="shared" si="6"/>
        <v>8</v>
      </c>
      <c r="P40" s="2">
        <f t="shared" si="6"/>
        <v>7</v>
      </c>
      <c r="Q40" s="2">
        <f t="shared" si="6"/>
        <v>0</v>
      </c>
      <c r="R40" s="2">
        <f t="shared" si="6"/>
        <v>7</v>
      </c>
      <c r="S40" s="2">
        <f t="shared" si="6"/>
        <v>7</v>
      </c>
      <c r="T40" s="2">
        <f t="shared" si="6"/>
        <v>6</v>
      </c>
      <c r="U40" s="2">
        <f t="shared" si="6"/>
        <v>8</v>
      </c>
      <c r="V40" s="2">
        <f t="shared" si="6"/>
        <v>7</v>
      </c>
      <c r="W40" s="2">
        <f t="shared" si="6"/>
        <v>7</v>
      </c>
      <c r="X40" s="2">
        <f t="shared" si="6"/>
        <v>6</v>
      </c>
      <c r="Y40" s="2">
        <f t="shared" si="6"/>
        <v>7</v>
      </c>
      <c r="Z40" s="2">
        <f t="shared" si="6"/>
        <v>7</v>
      </c>
      <c r="AA40" s="2">
        <f t="shared" si="6"/>
        <v>6</v>
      </c>
      <c r="AB40" s="2">
        <f t="shared" si="6"/>
        <v>7</v>
      </c>
      <c r="AC40" s="2">
        <f t="shared" si="6"/>
        <v>7</v>
      </c>
      <c r="AD40" s="2">
        <f t="shared" si="6"/>
        <v>7</v>
      </c>
      <c r="AE40" s="2">
        <f t="shared" si="6"/>
        <v>7</v>
      </c>
      <c r="AF40" s="2">
        <f t="shared" si="6"/>
        <v>6</v>
      </c>
      <c r="AG40" s="2">
        <f t="shared" si="6"/>
        <v>7</v>
      </c>
      <c r="AH40" s="2">
        <f t="shared" si="6"/>
        <v>7</v>
      </c>
      <c r="AI40" s="2">
        <f t="shared" si="6"/>
        <v>7</v>
      </c>
      <c r="AJ40" s="2">
        <f t="shared" si="6"/>
        <v>7</v>
      </c>
      <c r="AK40" s="2">
        <f t="shared" si="6"/>
        <v>7</v>
      </c>
      <c r="AL40" s="2">
        <f t="shared" si="6"/>
        <v>6</v>
      </c>
      <c r="AM40" s="2">
        <f t="shared" si="6"/>
        <v>7</v>
      </c>
      <c r="AN40" s="2">
        <f t="shared" si="6"/>
        <v>7</v>
      </c>
      <c r="AO40" s="2">
        <f t="shared" si="6"/>
        <v>6</v>
      </c>
      <c r="AP40" s="2">
        <f t="shared" si="6"/>
        <v>7</v>
      </c>
      <c r="AQ40" s="2">
        <f t="shared" si="6"/>
        <v>6</v>
      </c>
      <c r="AR40" s="2">
        <f t="shared" si="6"/>
        <v>6</v>
      </c>
      <c r="AS40" s="2">
        <f t="shared" si="6"/>
        <v>6</v>
      </c>
      <c r="AT40" s="2">
        <f t="shared" si="6"/>
        <v>7</v>
      </c>
      <c r="AU40" s="2">
        <f t="shared" si="6"/>
        <v>0</v>
      </c>
      <c r="AV40" s="2">
        <f t="shared" si="6"/>
        <v>7</v>
      </c>
      <c r="AW40" s="2">
        <f t="shared" si="6"/>
        <v>8</v>
      </c>
    </row>
    <row r="41" ht="15.75" customHeight="1">
      <c r="A41" s="24">
        <v>41.0</v>
      </c>
      <c r="B41" s="2" t="str">
        <f>VLOOKUP(A41,TEAMS!$A$2:$B$43,2,0)</f>
        <v>2 sauced 2 smoke</v>
      </c>
      <c r="C41" s="25">
        <f t="shared" si="1"/>
        <v>160.5714</v>
      </c>
      <c r="D41" s="24">
        <f t="shared" si="2"/>
        <v>25</v>
      </c>
      <c r="F41" s="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ht="15.75" customHeight="1">
      <c r="A42" s="24">
        <v>27.0</v>
      </c>
      <c r="B42" s="2" t="str">
        <f>VLOOKUP(A42,TEAMS!$A$2:$B$43,2,0)</f>
        <v>Red, white &amp; ‘cue</v>
      </c>
      <c r="C42" s="25">
        <f t="shared" si="1"/>
        <v>160.5714</v>
      </c>
      <c r="D42" s="24">
        <f t="shared" si="2"/>
        <v>25</v>
      </c>
      <c r="F42" s="12"/>
      <c r="G42" s="29" t="s">
        <v>72</v>
      </c>
      <c r="H42" s="2">
        <f t="shared" ref="H42:AW42" si="7">SUM(H33:H38)-H40</f>
        <v>44</v>
      </c>
      <c r="I42" s="2">
        <f t="shared" si="7"/>
        <v>42</v>
      </c>
      <c r="J42" s="2">
        <f t="shared" si="7"/>
        <v>44</v>
      </c>
      <c r="K42" s="2">
        <f t="shared" si="7"/>
        <v>43</v>
      </c>
      <c r="L42" s="2">
        <f t="shared" si="7"/>
        <v>42</v>
      </c>
      <c r="M42" s="2">
        <f t="shared" si="7"/>
        <v>44</v>
      </c>
      <c r="N42" s="2">
        <f t="shared" si="7"/>
        <v>44</v>
      </c>
      <c r="O42" s="2">
        <f t="shared" si="7"/>
        <v>42</v>
      </c>
      <c r="P42" s="2">
        <f t="shared" si="7"/>
        <v>41</v>
      </c>
      <c r="Q42" s="2">
        <f t="shared" si="7"/>
        <v>0</v>
      </c>
      <c r="R42" s="2">
        <f t="shared" si="7"/>
        <v>44</v>
      </c>
      <c r="S42" s="2">
        <f t="shared" si="7"/>
        <v>41</v>
      </c>
      <c r="T42" s="2">
        <f t="shared" si="7"/>
        <v>37</v>
      </c>
      <c r="U42" s="2">
        <f t="shared" si="7"/>
        <v>43</v>
      </c>
      <c r="V42" s="2">
        <f t="shared" si="7"/>
        <v>43</v>
      </c>
      <c r="W42" s="2">
        <f t="shared" si="7"/>
        <v>45</v>
      </c>
      <c r="X42" s="2">
        <f t="shared" si="7"/>
        <v>39</v>
      </c>
      <c r="Y42" s="2">
        <f t="shared" si="7"/>
        <v>42</v>
      </c>
      <c r="Z42" s="2">
        <f t="shared" si="7"/>
        <v>44</v>
      </c>
      <c r="AA42" s="2">
        <f t="shared" si="7"/>
        <v>40</v>
      </c>
      <c r="AB42" s="2">
        <f t="shared" si="7"/>
        <v>41</v>
      </c>
      <c r="AC42" s="2">
        <f t="shared" si="7"/>
        <v>43</v>
      </c>
      <c r="AD42" s="2">
        <f t="shared" si="7"/>
        <v>42</v>
      </c>
      <c r="AE42" s="2">
        <f t="shared" si="7"/>
        <v>41</v>
      </c>
      <c r="AF42" s="2">
        <f t="shared" si="7"/>
        <v>41</v>
      </c>
      <c r="AG42" s="2">
        <f t="shared" si="7"/>
        <v>38</v>
      </c>
      <c r="AH42" s="2">
        <f t="shared" si="7"/>
        <v>40</v>
      </c>
      <c r="AI42" s="2">
        <f t="shared" si="7"/>
        <v>40</v>
      </c>
      <c r="AJ42" s="2">
        <f t="shared" si="7"/>
        <v>37</v>
      </c>
      <c r="AK42" s="2">
        <f t="shared" si="7"/>
        <v>37</v>
      </c>
      <c r="AL42" s="2">
        <f t="shared" si="7"/>
        <v>41</v>
      </c>
      <c r="AM42" s="2">
        <f t="shared" si="7"/>
        <v>45</v>
      </c>
      <c r="AN42" s="2">
        <f t="shared" si="7"/>
        <v>40</v>
      </c>
      <c r="AO42" s="2">
        <f t="shared" si="7"/>
        <v>40</v>
      </c>
      <c r="AP42" s="2">
        <f t="shared" si="7"/>
        <v>41</v>
      </c>
      <c r="AQ42" s="2">
        <f t="shared" si="7"/>
        <v>35</v>
      </c>
      <c r="AR42" s="2">
        <f t="shared" si="7"/>
        <v>45</v>
      </c>
      <c r="AS42" s="2">
        <f t="shared" si="7"/>
        <v>38</v>
      </c>
      <c r="AT42" s="2">
        <f t="shared" si="7"/>
        <v>39</v>
      </c>
      <c r="AU42" s="2">
        <f t="shared" si="7"/>
        <v>0</v>
      </c>
      <c r="AV42" s="2">
        <f t="shared" si="7"/>
        <v>40</v>
      </c>
      <c r="AW42" s="2">
        <f t="shared" si="7"/>
        <v>44</v>
      </c>
    </row>
    <row r="43" ht="15.75" customHeight="1">
      <c r="A43" s="24">
        <v>30.0</v>
      </c>
      <c r="B43" s="2" t="str">
        <f>VLOOKUP(A43,TEAMS!$A$2:$B$43,2,0)</f>
        <v>Andrew Knopke</v>
      </c>
      <c r="C43" s="25">
        <f t="shared" si="1"/>
        <v>158.2858</v>
      </c>
      <c r="D43" s="24">
        <f t="shared" si="2"/>
        <v>27</v>
      </c>
      <c r="F43" s="12"/>
      <c r="G43" s="29" t="s">
        <v>73</v>
      </c>
      <c r="H43" s="25">
        <f>H42*'Potential Scores &amp; Weighting'!$E$4</f>
        <v>50.2832</v>
      </c>
      <c r="I43" s="25">
        <f>I42*'Potential Scores &amp; Weighting'!$E$4</f>
        <v>47.9976</v>
      </c>
      <c r="J43" s="25">
        <f>J42*'Potential Scores &amp; Weighting'!$E$4</f>
        <v>50.2832</v>
      </c>
      <c r="K43" s="25">
        <f>K42*'Potential Scores &amp; Weighting'!$E$4</f>
        <v>49.1404</v>
      </c>
      <c r="L43" s="25">
        <f>L42*'Potential Scores &amp; Weighting'!$E$4</f>
        <v>47.9976</v>
      </c>
      <c r="M43" s="25">
        <f>M42*'Potential Scores &amp; Weighting'!$E$4</f>
        <v>50.2832</v>
      </c>
      <c r="N43" s="25">
        <f>N42*'Potential Scores &amp; Weighting'!$E$4</f>
        <v>50.2832</v>
      </c>
      <c r="O43" s="25">
        <f>O42*'Potential Scores &amp; Weighting'!$E$4</f>
        <v>47.9976</v>
      </c>
      <c r="P43" s="25">
        <f>P42*'Potential Scores &amp; Weighting'!$E$4</f>
        <v>46.8548</v>
      </c>
      <c r="Q43" s="25">
        <f>Q42*'Potential Scores &amp; Weighting'!$E$4</f>
        <v>0</v>
      </c>
      <c r="R43" s="25">
        <f>R42*'Potential Scores &amp; Weighting'!$E$4</f>
        <v>50.2832</v>
      </c>
      <c r="S43" s="25">
        <f>S42*'Potential Scores &amp; Weighting'!$E$4</f>
        <v>46.8548</v>
      </c>
      <c r="T43" s="25">
        <f>T42*'Potential Scores &amp; Weighting'!$E$4</f>
        <v>42.2836</v>
      </c>
      <c r="U43" s="25">
        <f>U42*'Potential Scores &amp; Weighting'!$E$4</f>
        <v>49.1404</v>
      </c>
      <c r="V43" s="25">
        <f>V42*'Potential Scores &amp; Weighting'!$E$4</f>
        <v>49.1404</v>
      </c>
      <c r="W43" s="25">
        <f>W42*'Potential Scores &amp; Weighting'!$E$4</f>
        <v>51.426</v>
      </c>
      <c r="X43" s="25">
        <f>X42*'Potential Scores &amp; Weighting'!$E$4</f>
        <v>44.5692</v>
      </c>
      <c r="Y43" s="25">
        <f>Y42*'Potential Scores &amp; Weighting'!$E$4</f>
        <v>47.9976</v>
      </c>
      <c r="Z43" s="25">
        <f>Z42*'Potential Scores &amp; Weighting'!$E$4</f>
        <v>50.2832</v>
      </c>
      <c r="AA43" s="25">
        <f>AA42*'Potential Scores &amp; Weighting'!$E$4</f>
        <v>45.712</v>
      </c>
      <c r="AB43" s="25">
        <f>AB42*'Potential Scores &amp; Weighting'!$E$4</f>
        <v>46.8548</v>
      </c>
      <c r="AC43" s="25">
        <f>AC42*'Potential Scores &amp; Weighting'!$E$4</f>
        <v>49.1404</v>
      </c>
      <c r="AD43" s="25">
        <f>AD42*'Potential Scores &amp; Weighting'!$E$4</f>
        <v>47.9976</v>
      </c>
      <c r="AE43" s="25">
        <f>AE42*'Potential Scores &amp; Weighting'!$E$4</f>
        <v>46.8548</v>
      </c>
      <c r="AF43" s="25">
        <f>AF42*'Potential Scores &amp; Weighting'!$E$4</f>
        <v>46.8548</v>
      </c>
      <c r="AG43" s="25">
        <f>AG42*'Potential Scores &amp; Weighting'!$E$4</f>
        <v>43.4264</v>
      </c>
      <c r="AH43" s="25">
        <f>AH42*'Potential Scores &amp; Weighting'!$E$4</f>
        <v>45.712</v>
      </c>
      <c r="AI43" s="25">
        <f>AI42*'Potential Scores &amp; Weighting'!$E$4</f>
        <v>45.712</v>
      </c>
      <c r="AJ43" s="25">
        <f>AJ42*'Potential Scores &amp; Weighting'!$E$4</f>
        <v>42.2836</v>
      </c>
      <c r="AK43" s="25">
        <f>AK42*'Potential Scores &amp; Weighting'!$E$4</f>
        <v>42.2836</v>
      </c>
      <c r="AL43" s="25">
        <f>AL42*'Potential Scores &amp; Weighting'!$E$4</f>
        <v>46.8548</v>
      </c>
      <c r="AM43" s="25">
        <f>AM42*'Potential Scores &amp; Weighting'!$E$4</f>
        <v>51.426</v>
      </c>
      <c r="AN43" s="25">
        <f>AN42*'Potential Scores &amp; Weighting'!$E$4</f>
        <v>45.712</v>
      </c>
      <c r="AO43" s="25">
        <f>AO42*'Potential Scores &amp; Weighting'!$E$4</f>
        <v>45.712</v>
      </c>
      <c r="AP43" s="25">
        <f>AP42*'Potential Scores &amp; Weighting'!$E$4</f>
        <v>46.8548</v>
      </c>
      <c r="AQ43" s="25">
        <f>AQ42*'Potential Scores &amp; Weighting'!$E$4</f>
        <v>39.998</v>
      </c>
      <c r="AR43" s="25">
        <f>AR42*'Potential Scores &amp; Weighting'!$E$4</f>
        <v>51.426</v>
      </c>
      <c r="AS43" s="25">
        <f>AS42*'Potential Scores &amp; Weighting'!$E$4</f>
        <v>43.4264</v>
      </c>
      <c r="AT43" s="25">
        <f>AT42*'Potential Scores &amp; Weighting'!$E$4</f>
        <v>44.5692</v>
      </c>
      <c r="AU43" s="25">
        <f>AU42*'Potential Scores &amp; Weighting'!$E$4</f>
        <v>0</v>
      </c>
      <c r="AV43" s="25">
        <f>AV42*'Potential Scores &amp; Weighting'!$E$4</f>
        <v>45.712</v>
      </c>
      <c r="AW43" s="25">
        <f>AW42*'Potential Scores &amp; Weighting'!$E$4</f>
        <v>50.2832</v>
      </c>
    </row>
    <row r="44" ht="15.75" customHeight="1">
      <c r="A44" s="24">
        <v>39.0</v>
      </c>
      <c r="B44" s="2" t="str">
        <f>VLOOKUP(A44,TEAMS!$A$2:$B$43,2,0)</f>
        <v>Stag-Que</v>
      </c>
      <c r="C44" s="25">
        <f t="shared" si="1"/>
        <v>157.7144</v>
      </c>
      <c r="D44" s="24">
        <f t="shared" si="2"/>
        <v>28</v>
      </c>
      <c r="F44" s="12"/>
      <c r="G44" s="29" t="s">
        <v>76</v>
      </c>
      <c r="H44" s="2">
        <f t="shared" ref="H44:AW44" si="8">_xlfn.RANK.EQ(H43,$H$43:$AW$43)</f>
        <v>4</v>
      </c>
      <c r="I44" s="2">
        <f t="shared" si="8"/>
        <v>15</v>
      </c>
      <c r="J44" s="2">
        <f t="shared" si="8"/>
        <v>4</v>
      </c>
      <c r="K44" s="2">
        <f t="shared" si="8"/>
        <v>11</v>
      </c>
      <c r="L44" s="2">
        <f t="shared" si="8"/>
        <v>15</v>
      </c>
      <c r="M44" s="2">
        <f t="shared" si="8"/>
        <v>4</v>
      </c>
      <c r="N44" s="2">
        <f t="shared" si="8"/>
        <v>4</v>
      </c>
      <c r="O44" s="2">
        <f t="shared" si="8"/>
        <v>15</v>
      </c>
      <c r="P44" s="2">
        <f t="shared" si="8"/>
        <v>20</v>
      </c>
      <c r="Q44" s="2">
        <f t="shared" si="8"/>
        <v>41</v>
      </c>
      <c r="R44" s="2">
        <f t="shared" si="8"/>
        <v>4</v>
      </c>
      <c r="S44" s="2">
        <f t="shared" si="8"/>
        <v>20</v>
      </c>
      <c r="T44" s="2">
        <f t="shared" si="8"/>
        <v>37</v>
      </c>
      <c r="U44" s="2">
        <f t="shared" si="8"/>
        <v>11</v>
      </c>
      <c r="V44" s="2">
        <f t="shared" si="8"/>
        <v>11</v>
      </c>
      <c r="W44" s="2">
        <f t="shared" si="8"/>
        <v>1</v>
      </c>
      <c r="X44" s="2">
        <f t="shared" si="8"/>
        <v>33</v>
      </c>
      <c r="Y44" s="2">
        <f t="shared" si="8"/>
        <v>15</v>
      </c>
      <c r="Z44" s="2">
        <f t="shared" si="8"/>
        <v>4</v>
      </c>
      <c r="AA44" s="2">
        <f t="shared" si="8"/>
        <v>27</v>
      </c>
      <c r="AB44" s="2">
        <f t="shared" si="8"/>
        <v>20</v>
      </c>
      <c r="AC44" s="2">
        <f t="shared" si="8"/>
        <v>11</v>
      </c>
      <c r="AD44" s="2">
        <f t="shared" si="8"/>
        <v>15</v>
      </c>
      <c r="AE44" s="2">
        <f t="shared" si="8"/>
        <v>20</v>
      </c>
      <c r="AF44" s="2">
        <f t="shared" si="8"/>
        <v>20</v>
      </c>
      <c r="AG44" s="2">
        <f t="shared" si="8"/>
        <v>35</v>
      </c>
      <c r="AH44" s="2">
        <f t="shared" si="8"/>
        <v>27</v>
      </c>
      <c r="AI44" s="2">
        <f t="shared" si="8"/>
        <v>27</v>
      </c>
      <c r="AJ44" s="2">
        <f t="shared" si="8"/>
        <v>37</v>
      </c>
      <c r="AK44" s="2">
        <f t="shared" si="8"/>
        <v>37</v>
      </c>
      <c r="AL44" s="2">
        <f t="shared" si="8"/>
        <v>20</v>
      </c>
      <c r="AM44" s="2">
        <f t="shared" si="8"/>
        <v>1</v>
      </c>
      <c r="AN44" s="2">
        <f t="shared" si="8"/>
        <v>27</v>
      </c>
      <c r="AO44" s="2">
        <f t="shared" si="8"/>
        <v>27</v>
      </c>
      <c r="AP44" s="2">
        <f t="shared" si="8"/>
        <v>20</v>
      </c>
      <c r="AQ44" s="2">
        <f t="shared" si="8"/>
        <v>40</v>
      </c>
      <c r="AR44" s="2">
        <f t="shared" si="8"/>
        <v>1</v>
      </c>
      <c r="AS44" s="2">
        <f t="shared" si="8"/>
        <v>35</v>
      </c>
      <c r="AT44" s="2">
        <f t="shared" si="8"/>
        <v>33</v>
      </c>
      <c r="AU44" s="2">
        <f t="shared" si="8"/>
        <v>41</v>
      </c>
      <c r="AV44" s="2">
        <f t="shared" si="8"/>
        <v>27</v>
      </c>
      <c r="AW44" s="2">
        <f t="shared" si="8"/>
        <v>4</v>
      </c>
    </row>
    <row r="45" ht="15.75" customHeight="1">
      <c r="A45" s="24">
        <v>9.0</v>
      </c>
      <c r="B45" s="2" t="str">
        <f>VLOOKUP(A45,TEAMS!$A$2:$B$43,2,0)</f>
        <v>Average Joes</v>
      </c>
      <c r="C45" s="25">
        <f t="shared" si="1"/>
        <v>157.7142</v>
      </c>
      <c r="D45" s="24">
        <f t="shared" si="2"/>
        <v>29</v>
      </c>
      <c r="F45" s="1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ht="15.75" customHeight="1">
      <c r="A46" s="24">
        <v>5.0</v>
      </c>
      <c r="B46" s="2" t="str">
        <f>VLOOKUP(A46,TEAMS!$A$2:$B$43,2,0)</f>
        <v>On the Sauce</v>
      </c>
      <c r="C46" s="25">
        <f t="shared" si="1"/>
        <v>157.714</v>
      </c>
      <c r="D46" s="24">
        <f t="shared" si="2"/>
        <v>30</v>
      </c>
      <c r="F46" s="1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ht="15.75" customHeight="1">
      <c r="A47" s="24">
        <v>38.0</v>
      </c>
      <c r="B47" s="2" t="str">
        <f>VLOOKUP(A47,TEAMS!$A$2:$B$43,2,0)</f>
        <v>Smoking on a Prayer</v>
      </c>
      <c r="C47" s="25">
        <f t="shared" si="1"/>
        <v>157.1428</v>
      </c>
      <c r="D47" s="24">
        <f t="shared" si="2"/>
        <v>31</v>
      </c>
      <c r="F47" s="17" t="s">
        <v>77</v>
      </c>
      <c r="G47" s="1" t="s">
        <v>2</v>
      </c>
      <c r="H47" s="27">
        <v>51.0</v>
      </c>
      <c r="I47" s="27">
        <v>52.0</v>
      </c>
      <c r="J47" s="27">
        <v>53.0</v>
      </c>
      <c r="K47" s="27">
        <v>54.0</v>
      </c>
      <c r="L47" s="27">
        <v>55.0</v>
      </c>
      <c r="M47" s="27">
        <v>56.0</v>
      </c>
      <c r="N47" s="27">
        <v>57.0</v>
      </c>
      <c r="O47" s="27">
        <v>58.0</v>
      </c>
      <c r="P47" s="27">
        <v>59.0</v>
      </c>
      <c r="Q47" s="27">
        <v>60.0</v>
      </c>
      <c r="R47" s="27">
        <v>61.0</v>
      </c>
      <c r="S47" s="27">
        <v>62.0</v>
      </c>
      <c r="T47" s="27">
        <v>63.0</v>
      </c>
      <c r="U47" s="27">
        <v>64.0</v>
      </c>
      <c r="V47" s="27">
        <v>65.0</v>
      </c>
      <c r="W47" s="27">
        <v>66.0</v>
      </c>
      <c r="X47" s="27">
        <v>67.0</v>
      </c>
      <c r="Y47" s="27">
        <v>68.0</v>
      </c>
      <c r="Z47" s="27">
        <v>69.0</v>
      </c>
      <c r="AA47" s="27">
        <v>70.0</v>
      </c>
      <c r="AB47" s="27">
        <v>71.0</v>
      </c>
      <c r="AC47" s="27">
        <v>72.0</v>
      </c>
      <c r="AD47" s="27">
        <v>73.0</v>
      </c>
      <c r="AE47" s="27">
        <v>74.0</v>
      </c>
      <c r="AF47" s="27">
        <v>75.0</v>
      </c>
      <c r="AG47" s="27">
        <v>76.0</v>
      </c>
      <c r="AH47" s="27">
        <v>77.0</v>
      </c>
      <c r="AI47" s="27">
        <v>78.0</v>
      </c>
      <c r="AJ47" s="27">
        <v>79.0</v>
      </c>
      <c r="AK47" s="27">
        <v>80.0</v>
      </c>
      <c r="AL47" s="27">
        <v>81.0</v>
      </c>
      <c r="AM47" s="27">
        <v>82.0</v>
      </c>
      <c r="AN47" s="27">
        <v>83.0</v>
      </c>
      <c r="AO47" s="27">
        <v>84.0</v>
      </c>
      <c r="AP47" s="27">
        <v>85.0</v>
      </c>
      <c r="AQ47" s="27">
        <v>86.0</v>
      </c>
      <c r="AR47" s="27">
        <v>87.0</v>
      </c>
      <c r="AS47" s="27">
        <v>88.0</v>
      </c>
      <c r="AT47" s="27">
        <v>89.0</v>
      </c>
      <c r="AU47" s="27">
        <v>90.0</v>
      </c>
      <c r="AV47" s="27">
        <v>91.0</v>
      </c>
      <c r="AW47" s="27">
        <v>92.0</v>
      </c>
    </row>
    <row r="48" ht="15.75" customHeight="1">
      <c r="A48" s="24">
        <v>31.0</v>
      </c>
      <c r="B48" s="2" t="str">
        <f>VLOOKUP(A48,TEAMS!$A$2:$B$43,2,0)</f>
        <v>Patrick’s Bar and No Grill</v>
      </c>
      <c r="C48" s="25">
        <f t="shared" si="1"/>
        <v>157.1428</v>
      </c>
      <c r="D48" s="24">
        <f t="shared" si="2"/>
        <v>32</v>
      </c>
      <c r="F48" s="12"/>
      <c r="G48" s="19" t="s">
        <v>59</v>
      </c>
      <c r="H48" s="19">
        <v>1.0</v>
      </c>
      <c r="I48" s="19">
        <v>2.0</v>
      </c>
      <c r="J48" s="19">
        <v>3.0</v>
      </c>
      <c r="K48" s="19">
        <v>4.0</v>
      </c>
      <c r="L48" s="19">
        <v>5.0</v>
      </c>
      <c r="M48" s="19">
        <v>6.0</v>
      </c>
      <c r="N48" s="19">
        <v>7.0</v>
      </c>
      <c r="O48" s="19">
        <v>8.0</v>
      </c>
      <c r="P48" s="19">
        <v>9.0</v>
      </c>
      <c r="Q48" s="19">
        <v>10.0</v>
      </c>
      <c r="R48" s="19">
        <v>11.0</v>
      </c>
      <c r="S48" s="19">
        <v>12.0</v>
      </c>
      <c r="T48" s="19">
        <v>13.0</v>
      </c>
      <c r="U48" s="19">
        <v>14.0</v>
      </c>
      <c r="V48" s="19">
        <v>15.0</v>
      </c>
      <c r="W48" s="19">
        <v>16.0</v>
      </c>
      <c r="X48" s="19">
        <v>17.0</v>
      </c>
      <c r="Y48" s="19">
        <v>18.0</v>
      </c>
      <c r="Z48" s="19">
        <v>19.0</v>
      </c>
      <c r="AA48" s="19">
        <v>20.0</v>
      </c>
      <c r="AB48" s="19">
        <v>21.0</v>
      </c>
      <c r="AC48" s="19">
        <v>22.0</v>
      </c>
      <c r="AD48" s="19">
        <v>23.0</v>
      </c>
      <c r="AE48" s="19">
        <v>24.0</v>
      </c>
      <c r="AF48" s="19">
        <v>25.0</v>
      </c>
      <c r="AG48" s="19">
        <v>26.0</v>
      </c>
      <c r="AH48" s="19">
        <v>27.0</v>
      </c>
      <c r="AI48" s="19">
        <v>28.0</v>
      </c>
      <c r="AJ48" s="19">
        <v>29.0</v>
      </c>
      <c r="AK48" s="19">
        <v>30.0</v>
      </c>
      <c r="AL48" s="19">
        <v>31.0</v>
      </c>
      <c r="AM48" s="19">
        <v>32.0</v>
      </c>
      <c r="AN48" s="19">
        <v>33.0</v>
      </c>
      <c r="AO48" s="19">
        <v>34.0</v>
      </c>
      <c r="AP48" s="19">
        <v>35.0</v>
      </c>
      <c r="AQ48" s="19">
        <v>36.0</v>
      </c>
      <c r="AR48" s="19">
        <v>37.0</v>
      </c>
      <c r="AS48" s="19">
        <v>38.0</v>
      </c>
      <c r="AT48" s="19">
        <v>39.0</v>
      </c>
      <c r="AU48" s="19">
        <v>40.0</v>
      </c>
      <c r="AV48" s="19">
        <v>41.0</v>
      </c>
      <c r="AW48" s="19">
        <v>42.0</v>
      </c>
    </row>
    <row r="49" ht="15.75" customHeight="1">
      <c r="A49" s="24">
        <v>25.0</v>
      </c>
      <c r="B49" s="2" t="str">
        <f>VLOOKUP(A49,TEAMS!$A$2:$B$43,2,0)</f>
        <v>Smokin’ Dreams</v>
      </c>
      <c r="C49" s="25">
        <f t="shared" si="1"/>
        <v>155.9998</v>
      </c>
      <c r="D49" s="24">
        <f t="shared" si="2"/>
        <v>33</v>
      </c>
      <c r="F49" s="12"/>
      <c r="G49" s="27">
        <v>1.0</v>
      </c>
      <c r="H49" s="28">
        <v>9.0</v>
      </c>
      <c r="I49" s="28">
        <v>9.0</v>
      </c>
      <c r="J49" s="28">
        <v>9.0</v>
      </c>
      <c r="K49" s="28">
        <v>9.0</v>
      </c>
      <c r="L49" s="28">
        <v>8.0</v>
      </c>
      <c r="M49" s="28">
        <v>7.0</v>
      </c>
      <c r="N49" s="28">
        <v>8.0</v>
      </c>
      <c r="O49" s="28">
        <v>8.0</v>
      </c>
      <c r="P49" s="28">
        <v>7.0</v>
      </c>
      <c r="Q49" s="28" t="s">
        <v>66</v>
      </c>
      <c r="R49" s="28">
        <v>9.0</v>
      </c>
      <c r="S49" s="28">
        <v>9.0</v>
      </c>
      <c r="T49" s="28">
        <v>8.0</v>
      </c>
      <c r="U49" s="28">
        <v>9.0</v>
      </c>
      <c r="V49" s="28">
        <v>9.0</v>
      </c>
      <c r="W49" s="28">
        <v>9.0</v>
      </c>
      <c r="X49" s="28">
        <v>7.0</v>
      </c>
      <c r="Y49" s="28">
        <v>8.0</v>
      </c>
      <c r="Z49" s="28">
        <v>9.0</v>
      </c>
      <c r="AA49" s="28">
        <v>9.0</v>
      </c>
      <c r="AB49" s="28">
        <v>9.0</v>
      </c>
      <c r="AC49" s="28">
        <v>8.0</v>
      </c>
      <c r="AD49" s="28">
        <v>9.0</v>
      </c>
      <c r="AE49" s="28">
        <v>9.0</v>
      </c>
      <c r="AF49" s="28">
        <v>7.0</v>
      </c>
      <c r="AG49" s="28">
        <v>7.0</v>
      </c>
      <c r="AH49" s="28">
        <v>8.0</v>
      </c>
      <c r="AI49" s="28">
        <v>7.0</v>
      </c>
      <c r="AJ49" s="28">
        <v>8.0</v>
      </c>
      <c r="AK49" s="28">
        <v>8.0</v>
      </c>
      <c r="AL49" s="28">
        <v>7.0</v>
      </c>
      <c r="AM49" s="28">
        <v>8.0</v>
      </c>
      <c r="AN49" s="28">
        <v>9.0</v>
      </c>
      <c r="AO49" s="28">
        <v>8.0</v>
      </c>
      <c r="AP49" s="28">
        <v>8.0</v>
      </c>
      <c r="AQ49" s="28">
        <v>7.0</v>
      </c>
      <c r="AR49" s="28">
        <v>8.0</v>
      </c>
      <c r="AS49" s="28">
        <v>7.0</v>
      </c>
      <c r="AT49" s="28">
        <v>6.0</v>
      </c>
      <c r="AU49" s="28" t="s">
        <v>66</v>
      </c>
      <c r="AV49" s="28">
        <v>9.0</v>
      </c>
      <c r="AW49" s="28">
        <v>8.0</v>
      </c>
    </row>
    <row r="50" ht="15.75" customHeight="1">
      <c r="A50" s="24">
        <v>33.0</v>
      </c>
      <c r="B50" s="2" t="str">
        <f>VLOOKUP(A50,TEAMS!$A$2:$B$43,2,0)</f>
        <v>Smokin Butts &amp; Rubbin Racks</v>
      </c>
      <c r="C50" s="25">
        <f t="shared" si="1"/>
        <v>155.9998</v>
      </c>
      <c r="D50" s="24">
        <f t="shared" si="2"/>
        <v>33</v>
      </c>
      <c r="F50" s="12"/>
      <c r="G50" s="27">
        <v>2.0</v>
      </c>
      <c r="H50" s="28">
        <v>8.0</v>
      </c>
      <c r="I50" s="28">
        <v>8.0</v>
      </c>
      <c r="J50" s="28">
        <v>8.0</v>
      </c>
      <c r="K50" s="28">
        <v>8.0</v>
      </c>
      <c r="L50" s="28">
        <v>8.0</v>
      </c>
      <c r="M50" s="28">
        <v>7.0</v>
      </c>
      <c r="N50" s="28">
        <v>9.0</v>
      </c>
      <c r="O50" s="28">
        <v>8.0</v>
      </c>
      <c r="P50" s="28">
        <v>8.0</v>
      </c>
      <c r="Q50" s="28" t="s">
        <v>66</v>
      </c>
      <c r="R50" s="28">
        <v>9.0</v>
      </c>
      <c r="S50" s="28">
        <v>8.0</v>
      </c>
      <c r="T50" s="28">
        <v>8.0</v>
      </c>
      <c r="U50" s="28">
        <v>9.0</v>
      </c>
      <c r="V50" s="28">
        <v>7.0</v>
      </c>
      <c r="W50" s="28">
        <v>9.0</v>
      </c>
      <c r="X50" s="28">
        <v>8.0</v>
      </c>
      <c r="Y50" s="28">
        <v>9.0</v>
      </c>
      <c r="Z50" s="28">
        <v>8.0</v>
      </c>
      <c r="AA50" s="28">
        <v>9.0</v>
      </c>
      <c r="AB50" s="28">
        <v>8.0</v>
      </c>
      <c r="AC50" s="28">
        <v>9.0</v>
      </c>
      <c r="AD50" s="28">
        <v>9.0</v>
      </c>
      <c r="AE50" s="28">
        <v>9.0</v>
      </c>
      <c r="AF50" s="28">
        <v>8.0</v>
      </c>
      <c r="AG50" s="28">
        <v>8.0</v>
      </c>
      <c r="AH50" s="28">
        <v>8.0</v>
      </c>
      <c r="AI50" s="28">
        <v>8.0</v>
      </c>
      <c r="AJ50" s="28">
        <v>7.0</v>
      </c>
      <c r="AK50" s="28">
        <v>8.0</v>
      </c>
      <c r="AL50" s="28">
        <v>7.0</v>
      </c>
      <c r="AM50" s="28">
        <v>8.0</v>
      </c>
      <c r="AN50" s="28">
        <v>8.0</v>
      </c>
      <c r="AO50" s="28">
        <v>8.0</v>
      </c>
      <c r="AP50" s="28">
        <v>7.0</v>
      </c>
      <c r="AQ50" s="28">
        <v>6.0</v>
      </c>
      <c r="AR50" s="28">
        <v>8.0</v>
      </c>
      <c r="AS50" s="28">
        <v>6.0</v>
      </c>
      <c r="AT50" s="28">
        <v>6.0</v>
      </c>
      <c r="AU50" s="28" t="s">
        <v>66</v>
      </c>
      <c r="AV50" s="28">
        <v>7.0</v>
      </c>
      <c r="AW50" s="28">
        <v>8.0</v>
      </c>
    </row>
    <row r="51" ht="15.75" customHeight="1">
      <c r="A51" s="24">
        <v>28.0</v>
      </c>
      <c r="B51" s="2" t="str">
        <f>VLOOKUP(A51,TEAMS!$A$2:$B$43,2,0)</f>
        <v>Rub It And See What Happens</v>
      </c>
      <c r="C51" s="25">
        <f t="shared" si="1"/>
        <v>154.857</v>
      </c>
      <c r="D51" s="24">
        <f t="shared" si="2"/>
        <v>35</v>
      </c>
      <c r="F51" s="12"/>
      <c r="G51" s="27">
        <v>3.0</v>
      </c>
      <c r="H51" s="28">
        <v>9.0</v>
      </c>
      <c r="I51" s="28">
        <v>8.0</v>
      </c>
      <c r="J51" s="28">
        <v>9.0</v>
      </c>
      <c r="K51" s="28">
        <v>8.0</v>
      </c>
      <c r="L51" s="28">
        <v>8.0</v>
      </c>
      <c r="M51" s="28">
        <v>8.0</v>
      </c>
      <c r="N51" s="28">
        <v>5.0</v>
      </c>
      <c r="O51" s="28">
        <v>8.0</v>
      </c>
      <c r="P51" s="28">
        <v>8.0</v>
      </c>
      <c r="Q51" s="28" t="s">
        <v>66</v>
      </c>
      <c r="R51" s="28">
        <v>9.0</v>
      </c>
      <c r="S51" s="28">
        <v>7.0</v>
      </c>
      <c r="T51" s="28">
        <v>9.0</v>
      </c>
      <c r="U51" s="28">
        <v>9.0</v>
      </c>
      <c r="V51" s="28">
        <v>8.0</v>
      </c>
      <c r="W51" s="28">
        <v>8.0</v>
      </c>
      <c r="X51" s="28">
        <v>9.0</v>
      </c>
      <c r="Y51" s="28">
        <v>9.0</v>
      </c>
      <c r="Z51" s="28">
        <v>9.0</v>
      </c>
      <c r="AA51" s="28">
        <v>8.0</v>
      </c>
      <c r="AB51" s="28">
        <v>8.0</v>
      </c>
      <c r="AC51" s="28">
        <v>7.0</v>
      </c>
      <c r="AD51" s="28">
        <v>8.0</v>
      </c>
      <c r="AE51" s="28">
        <v>8.0</v>
      </c>
      <c r="AF51" s="28">
        <v>8.0</v>
      </c>
      <c r="AG51" s="28">
        <v>7.0</v>
      </c>
      <c r="AH51" s="28">
        <v>8.0</v>
      </c>
      <c r="AI51" s="28">
        <v>7.0</v>
      </c>
      <c r="AJ51" s="28">
        <v>7.0</v>
      </c>
      <c r="AK51" s="28">
        <v>9.0</v>
      </c>
      <c r="AL51" s="28">
        <v>8.0</v>
      </c>
      <c r="AM51" s="28">
        <v>8.0</v>
      </c>
      <c r="AN51" s="28">
        <v>9.0</v>
      </c>
      <c r="AO51" s="28">
        <v>7.0</v>
      </c>
      <c r="AP51" s="28">
        <v>8.0</v>
      </c>
      <c r="AQ51" s="28">
        <v>6.0</v>
      </c>
      <c r="AR51" s="28">
        <v>9.0</v>
      </c>
      <c r="AS51" s="28">
        <v>9.0</v>
      </c>
      <c r="AT51" s="28">
        <v>8.0</v>
      </c>
      <c r="AU51" s="28" t="s">
        <v>66</v>
      </c>
      <c r="AV51" s="28">
        <v>8.0</v>
      </c>
      <c r="AW51" s="28">
        <v>9.0</v>
      </c>
    </row>
    <row r="52" ht="15.75" customHeight="1">
      <c r="A52" s="24">
        <v>13.0</v>
      </c>
      <c r="B52" s="2" t="str">
        <f>VLOOKUP(A52,TEAMS!$A$2:$B$43,2,0)</f>
        <v>Seventh Rib Society</v>
      </c>
      <c r="C52" s="25">
        <f t="shared" si="1"/>
        <v>150.857</v>
      </c>
      <c r="D52" s="24">
        <f t="shared" si="2"/>
        <v>36</v>
      </c>
      <c r="F52" s="12"/>
      <c r="G52" s="27">
        <v>4.0</v>
      </c>
      <c r="H52" s="28">
        <v>9.0</v>
      </c>
      <c r="I52" s="28">
        <v>8.0</v>
      </c>
      <c r="J52" s="28">
        <v>8.0</v>
      </c>
      <c r="K52" s="28">
        <v>8.0</v>
      </c>
      <c r="L52" s="28">
        <v>8.0</v>
      </c>
      <c r="M52" s="28">
        <v>7.0</v>
      </c>
      <c r="N52" s="28">
        <v>7.0</v>
      </c>
      <c r="O52" s="28">
        <v>7.0</v>
      </c>
      <c r="P52" s="28">
        <v>7.0</v>
      </c>
      <c r="Q52" s="28" t="s">
        <v>66</v>
      </c>
      <c r="R52" s="28">
        <v>9.0</v>
      </c>
      <c r="S52" s="28">
        <v>8.0</v>
      </c>
      <c r="T52" s="28">
        <v>8.0</v>
      </c>
      <c r="U52" s="28">
        <v>9.0</v>
      </c>
      <c r="V52" s="28">
        <v>8.0</v>
      </c>
      <c r="W52" s="28">
        <v>9.0</v>
      </c>
      <c r="X52" s="28">
        <v>9.0</v>
      </c>
      <c r="Y52" s="28">
        <v>9.0</v>
      </c>
      <c r="Z52" s="28">
        <v>9.0</v>
      </c>
      <c r="AA52" s="28">
        <v>9.0</v>
      </c>
      <c r="AB52" s="28">
        <v>9.0</v>
      </c>
      <c r="AC52" s="28">
        <v>8.0</v>
      </c>
      <c r="AD52" s="28">
        <v>8.0</v>
      </c>
      <c r="AE52" s="28">
        <v>9.0</v>
      </c>
      <c r="AF52" s="28">
        <v>7.0</v>
      </c>
      <c r="AG52" s="28">
        <v>8.0</v>
      </c>
      <c r="AH52" s="28">
        <v>7.0</v>
      </c>
      <c r="AI52" s="28">
        <v>8.0</v>
      </c>
      <c r="AJ52" s="28">
        <v>8.0</v>
      </c>
      <c r="AK52" s="28">
        <v>9.0</v>
      </c>
      <c r="AL52" s="28">
        <v>7.0</v>
      </c>
      <c r="AM52" s="28">
        <v>8.0</v>
      </c>
      <c r="AN52" s="28">
        <v>7.0</v>
      </c>
      <c r="AO52" s="28">
        <v>8.0</v>
      </c>
      <c r="AP52" s="28">
        <v>9.0</v>
      </c>
      <c r="AQ52" s="28">
        <v>7.0</v>
      </c>
      <c r="AR52" s="28">
        <v>9.0</v>
      </c>
      <c r="AS52" s="28">
        <v>9.0</v>
      </c>
      <c r="AT52" s="28">
        <v>8.0</v>
      </c>
      <c r="AU52" s="28" t="s">
        <v>66</v>
      </c>
      <c r="AV52" s="28">
        <v>8.0</v>
      </c>
      <c r="AW52" s="28">
        <v>9.0</v>
      </c>
    </row>
    <row r="53" ht="15.75" customHeight="1">
      <c r="A53" s="24">
        <v>17.0</v>
      </c>
      <c r="B53" s="2" t="str">
        <f>VLOOKUP(A53,TEAMS!$A$2:$B$43,2,0)</f>
        <v>Wee Three Piggies</v>
      </c>
      <c r="C53" s="25">
        <f t="shared" si="1"/>
        <v>150.2854</v>
      </c>
      <c r="D53" s="24">
        <f t="shared" si="2"/>
        <v>37</v>
      </c>
      <c r="F53" s="12"/>
      <c r="G53" s="27">
        <v>5.0</v>
      </c>
      <c r="H53" s="28">
        <v>8.0</v>
      </c>
      <c r="I53" s="28">
        <v>9.0</v>
      </c>
      <c r="J53" s="28">
        <v>8.0</v>
      </c>
      <c r="K53" s="28">
        <v>8.0</v>
      </c>
      <c r="L53" s="28">
        <v>8.0</v>
      </c>
      <c r="M53" s="28">
        <v>8.0</v>
      </c>
      <c r="N53" s="28">
        <v>8.0</v>
      </c>
      <c r="O53" s="28">
        <v>9.0</v>
      </c>
      <c r="P53" s="28">
        <v>7.0</v>
      </c>
      <c r="Q53" s="28" t="s">
        <v>66</v>
      </c>
      <c r="R53" s="28">
        <v>9.0</v>
      </c>
      <c r="S53" s="28">
        <v>8.0</v>
      </c>
      <c r="T53" s="28">
        <v>8.0</v>
      </c>
      <c r="U53" s="28">
        <v>9.0</v>
      </c>
      <c r="V53" s="28">
        <v>8.0</v>
      </c>
      <c r="W53" s="28">
        <v>7.0</v>
      </c>
      <c r="X53" s="28">
        <v>8.0</v>
      </c>
      <c r="Y53" s="28">
        <v>8.0</v>
      </c>
      <c r="Z53" s="28">
        <v>9.0</v>
      </c>
      <c r="AA53" s="28">
        <v>8.0</v>
      </c>
      <c r="AB53" s="28">
        <v>8.0</v>
      </c>
      <c r="AC53" s="28">
        <v>8.0</v>
      </c>
      <c r="AD53" s="28">
        <v>9.0</v>
      </c>
      <c r="AE53" s="28">
        <v>9.0</v>
      </c>
      <c r="AF53" s="28">
        <v>8.0</v>
      </c>
      <c r="AG53" s="28">
        <v>8.0</v>
      </c>
      <c r="AH53" s="28">
        <v>8.0</v>
      </c>
      <c r="AI53" s="28">
        <v>8.0</v>
      </c>
      <c r="AJ53" s="28">
        <v>7.0</v>
      </c>
      <c r="AK53" s="28">
        <v>8.0</v>
      </c>
      <c r="AL53" s="28">
        <v>7.0</v>
      </c>
      <c r="AM53" s="28">
        <v>8.0</v>
      </c>
      <c r="AN53" s="28">
        <v>7.0</v>
      </c>
      <c r="AO53" s="28">
        <v>9.0</v>
      </c>
      <c r="AP53" s="28">
        <v>9.0</v>
      </c>
      <c r="AQ53" s="28">
        <v>8.0</v>
      </c>
      <c r="AR53" s="28">
        <v>9.0</v>
      </c>
      <c r="AS53" s="28">
        <v>9.0</v>
      </c>
      <c r="AT53" s="28">
        <v>8.0</v>
      </c>
      <c r="AU53" s="28" t="s">
        <v>66</v>
      </c>
      <c r="AV53" s="28">
        <v>8.0</v>
      </c>
      <c r="AW53" s="28">
        <v>9.0</v>
      </c>
    </row>
    <row r="54" ht="15.75" customHeight="1">
      <c r="A54" s="24">
        <v>26.0</v>
      </c>
      <c r="B54" s="2" t="str">
        <f>VLOOKUP(A54,TEAMS!$A$2:$B$43,2,0)</f>
        <v>Cousins’ BBQ</v>
      </c>
      <c r="C54" s="25">
        <f t="shared" si="1"/>
        <v>149.7142</v>
      </c>
      <c r="D54" s="24">
        <f t="shared" si="2"/>
        <v>38</v>
      </c>
      <c r="F54" s="12"/>
      <c r="G54" s="27">
        <v>6.0</v>
      </c>
      <c r="H54" s="28">
        <v>8.0</v>
      </c>
      <c r="I54" s="28">
        <v>9.0</v>
      </c>
      <c r="J54" s="28">
        <v>8.0</v>
      </c>
      <c r="K54" s="28">
        <v>9.0</v>
      </c>
      <c r="L54" s="28">
        <v>8.0</v>
      </c>
      <c r="M54" s="28">
        <v>9.0</v>
      </c>
      <c r="N54" s="28">
        <v>7.0</v>
      </c>
      <c r="O54" s="28">
        <v>9.0</v>
      </c>
      <c r="P54" s="28">
        <v>8.0</v>
      </c>
      <c r="Q54" s="28" t="s">
        <v>66</v>
      </c>
      <c r="R54" s="28">
        <v>9.0</v>
      </c>
      <c r="S54" s="28">
        <v>8.0</v>
      </c>
      <c r="T54" s="28">
        <v>9.0</v>
      </c>
      <c r="U54" s="28">
        <v>7.0</v>
      </c>
      <c r="V54" s="28">
        <v>8.0</v>
      </c>
      <c r="W54" s="28">
        <v>8.0</v>
      </c>
      <c r="X54" s="28">
        <v>6.0</v>
      </c>
      <c r="Y54" s="28">
        <v>7.0</v>
      </c>
      <c r="Z54" s="28">
        <v>8.0</v>
      </c>
      <c r="AA54" s="28">
        <v>9.0</v>
      </c>
      <c r="AB54" s="28">
        <v>8.0</v>
      </c>
      <c r="AC54" s="28">
        <v>8.0</v>
      </c>
      <c r="AD54" s="28">
        <v>8.0</v>
      </c>
      <c r="AE54" s="28">
        <v>7.0</v>
      </c>
      <c r="AF54" s="28">
        <v>8.0</v>
      </c>
      <c r="AG54" s="28">
        <v>7.0</v>
      </c>
      <c r="AH54" s="28">
        <v>9.0</v>
      </c>
      <c r="AI54" s="28">
        <v>8.0</v>
      </c>
      <c r="AJ54" s="28">
        <v>8.0</v>
      </c>
      <c r="AK54" s="28">
        <v>9.0</v>
      </c>
      <c r="AL54" s="28">
        <v>8.0</v>
      </c>
      <c r="AM54" s="28">
        <v>9.0</v>
      </c>
      <c r="AN54" s="28">
        <v>8.0</v>
      </c>
      <c r="AO54" s="28">
        <v>9.0</v>
      </c>
      <c r="AP54" s="28">
        <v>8.0</v>
      </c>
      <c r="AQ54" s="28">
        <v>8.0</v>
      </c>
      <c r="AR54" s="28">
        <v>9.0</v>
      </c>
      <c r="AS54" s="28">
        <v>9.0</v>
      </c>
      <c r="AT54" s="28">
        <v>8.0</v>
      </c>
      <c r="AU54" s="28" t="s">
        <v>66</v>
      </c>
      <c r="AV54" s="28">
        <v>8.0</v>
      </c>
      <c r="AW54" s="28">
        <v>9.0</v>
      </c>
    </row>
    <row r="55" ht="15.75" customHeight="1">
      <c r="A55" s="24">
        <v>29.0</v>
      </c>
      <c r="B55" s="2" t="str">
        <f>VLOOKUP(A55,TEAMS!$A$2:$B$43,2,0)</f>
        <v>Too Sauced to Pork</v>
      </c>
      <c r="C55" s="25">
        <f t="shared" si="1"/>
        <v>146.2856</v>
      </c>
      <c r="D55" s="24">
        <f t="shared" si="2"/>
        <v>39</v>
      </c>
      <c r="F55" s="1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ht="15.75" customHeight="1">
      <c r="A56" s="24">
        <v>36.0</v>
      </c>
      <c r="B56" s="2" t="str">
        <f>VLOOKUP(A56,TEAMS!$A$2:$B$43,2,0)</f>
        <v>Twisted Pepper Smoking Club </v>
      </c>
      <c r="C56" s="25">
        <f t="shared" si="1"/>
        <v>135.9998</v>
      </c>
      <c r="D56" s="24">
        <f t="shared" si="2"/>
        <v>40</v>
      </c>
      <c r="F56" s="12"/>
      <c r="G56" s="29" t="s">
        <v>71</v>
      </c>
      <c r="H56" s="2">
        <f t="shared" ref="H56:AW56" si="9">MIN(H49:H54)</f>
        <v>8</v>
      </c>
      <c r="I56" s="2">
        <f t="shared" si="9"/>
        <v>8</v>
      </c>
      <c r="J56" s="2">
        <f t="shared" si="9"/>
        <v>8</v>
      </c>
      <c r="K56" s="2">
        <f t="shared" si="9"/>
        <v>8</v>
      </c>
      <c r="L56" s="2">
        <f t="shared" si="9"/>
        <v>8</v>
      </c>
      <c r="M56" s="2">
        <f t="shared" si="9"/>
        <v>7</v>
      </c>
      <c r="N56" s="2">
        <f t="shared" si="9"/>
        <v>5</v>
      </c>
      <c r="O56" s="2">
        <f t="shared" si="9"/>
        <v>7</v>
      </c>
      <c r="P56" s="2">
        <f t="shared" si="9"/>
        <v>7</v>
      </c>
      <c r="Q56" s="2">
        <f t="shared" si="9"/>
        <v>0</v>
      </c>
      <c r="R56" s="2">
        <f t="shared" si="9"/>
        <v>9</v>
      </c>
      <c r="S56" s="2">
        <f t="shared" si="9"/>
        <v>7</v>
      </c>
      <c r="T56" s="2">
        <f t="shared" si="9"/>
        <v>8</v>
      </c>
      <c r="U56" s="2">
        <f t="shared" si="9"/>
        <v>7</v>
      </c>
      <c r="V56" s="2">
        <f t="shared" si="9"/>
        <v>7</v>
      </c>
      <c r="W56" s="2">
        <f t="shared" si="9"/>
        <v>7</v>
      </c>
      <c r="X56" s="2">
        <f t="shared" si="9"/>
        <v>6</v>
      </c>
      <c r="Y56" s="2">
        <f t="shared" si="9"/>
        <v>7</v>
      </c>
      <c r="Z56" s="2">
        <f t="shared" si="9"/>
        <v>8</v>
      </c>
      <c r="AA56" s="2">
        <f t="shared" si="9"/>
        <v>8</v>
      </c>
      <c r="AB56" s="2">
        <f t="shared" si="9"/>
        <v>8</v>
      </c>
      <c r="AC56" s="2">
        <f t="shared" si="9"/>
        <v>7</v>
      </c>
      <c r="AD56" s="2">
        <f t="shared" si="9"/>
        <v>8</v>
      </c>
      <c r="AE56" s="2">
        <f t="shared" si="9"/>
        <v>7</v>
      </c>
      <c r="AF56" s="2">
        <f t="shared" si="9"/>
        <v>7</v>
      </c>
      <c r="AG56" s="2">
        <f t="shared" si="9"/>
        <v>7</v>
      </c>
      <c r="AH56" s="2">
        <f t="shared" si="9"/>
        <v>7</v>
      </c>
      <c r="AI56" s="2">
        <f t="shared" si="9"/>
        <v>7</v>
      </c>
      <c r="AJ56" s="2">
        <f t="shared" si="9"/>
        <v>7</v>
      </c>
      <c r="AK56" s="2">
        <f t="shared" si="9"/>
        <v>8</v>
      </c>
      <c r="AL56" s="2">
        <f t="shared" si="9"/>
        <v>7</v>
      </c>
      <c r="AM56" s="2">
        <f t="shared" si="9"/>
        <v>8</v>
      </c>
      <c r="AN56" s="2">
        <f t="shared" si="9"/>
        <v>7</v>
      </c>
      <c r="AO56" s="2">
        <f t="shared" si="9"/>
        <v>7</v>
      </c>
      <c r="AP56" s="2">
        <f t="shared" si="9"/>
        <v>7</v>
      </c>
      <c r="AQ56" s="2">
        <f t="shared" si="9"/>
        <v>6</v>
      </c>
      <c r="AR56" s="2">
        <f t="shared" si="9"/>
        <v>8</v>
      </c>
      <c r="AS56" s="2">
        <f t="shared" si="9"/>
        <v>6</v>
      </c>
      <c r="AT56" s="2">
        <f t="shared" si="9"/>
        <v>6</v>
      </c>
      <c r="AU56" s="2">
        <f t="shared" si="9"/>
        <v>0</v>
      </c>
      <c r="AV56" s="2">
        <f t="shared" si="9"/>
        <v>7</v>
      </c>
      <c r="AW56" s="2">
        <f t="shared" si="9"/>
        <v>8</v>
      </c>
    </row>
    <row r="57" ht="15.75" customHeight="1">
      <c r="A57" s="24">
        <v>40.0</v>
      </c>
      <c r="B57" s="2" t="str">
        <f>VLOOKUP(A57,TEAMS!$A$2:$B$43,2,0)</f>
        <v>Blank Team 2</v>
      </c>
      <c r="C57" s="25">
        <f t="shared" si="1"/>
        <v>0</v>
      </c>
      <c r="D57" s="24">
        <f t="shared" si="2"/>
        <v>41</v>
      </c>
      <c r="F57" s="1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ht="15.75" customHeight="1">
      <c r="A58" s="24">
        <v>10.0</v>
      </c>
      <c r="B58" s="2" t="str">
        <f>VLOOKUP(A58,TEAMS!$A$2:$B$43,2,0)</f>
        <v>Blank Team 1</v>
      </c>
      <c r="C58" s="25">
        <f t="shared" si="1"/>
        <v>0</v>
      </c>
      <c r="D58" s="24">
        <f t="shared" si="2"/>
        <v>41</v>
      </c>
      <c r="F58" s="12"/>
      <c r="G58" s="29" t="s">
        <v>72</v>
      </c>
      <c r="H58" s="2">
        <f t="shared" ref="H58:AW58" si="10">SUM(H49:H54)-H56</f>
        <v>43</v>
      </c>
      <c r="I58" s="2">
        <f t="shared" si="10"/>
        <v>43</v>
      </c>
      <c r="J58" s="2">
        <f t="shared" si="10"/>
        <v>42</v>
      </c>
      <c r="K58" s="2">
        <f t="shared" si="10"/>
        <v>42</v>
      </c>
      <c r="L58" s="2">
        <f t="shared" si="10"/>
        <v>40</v>
      </c>
      <c r="M58" s="2">
        <f t="shared" si="10"/>
        <v>39</v>
      </c>
      <c r="N58" s="2">
        <f t="shared" si="10"/>
        <v>39</v>
      </c>
      <c r="O58" s="2">
        <f t="shared" si="10"/>
        <v>42</v>
      </c>
      <c r="P58" s="2">
        <f t="shared" si="10"/>
        <v>38</v>
      </c>
      <c r="Q58" s="2">
        <f t="shared" si="10"/>
        <v>0</v>
      </c>
      <c r="R58" s="2">
        <f t="shared" si="10"/>
        <v>45</v>
      </c>
      <c r="S58" s="2">
        <f t="shared" si="10"/>
        <v>41</v>
      </c>
      <c r="T58" s="2">
        <f t="shared" si="10"/>
        <v>42</v>
      </c>
      <c r="U58" s="2">
        <f t="shared" si="10"/>
        <v>45</v>
      </c>
      <c r="V58" s="2">
        <f t="shared" si="10"/>
        <v>41</v>
      </c>
      <c r="W58" s="2">
        <f t="shared" si="10"/>
        <v>43</v>
      </c>
      <c r="X58" s="2">
        <f t="shared" si="10"/>
        <v>41</v>
      </c>
      <c r="Y58" s="2">
        <f t="shared" si="10"/>
        <v>43</v>
      </c>
      <c r="Z58" s="2">
        <f t="shared" si="10"/>
        <v>44</v>
      </c>
      <c r="AA58" s="2">
        <f t="shared" si="10"/>
        <v>44</v>
      </c>
      <c r="AB58" s="2">
        <f t="shared" si="10"/>
        <v>42</v>
      </c>
      <c r="AC58" s="2">
        <f t="shared" si="10"/>
        <v>41</v>
      </c>
      <c r="AD58" s="2">
        <f t="shared" si="10"/>
        <v>43</v>
      </c>
      <c r="AE58" s="2">
        <f t="shared" si="10"/>
        <v>44</v>
      </c>
      <c r="AF58" s="2">
        <f t="shared" si="10"/>
        <v>39</v>
      </c>
      <c r="AG58" s="2">
        <f t="shared" si="10"/>
        <v>38</v>
      </c>
      <c r="AH58" s="2">
        <f t="shared" si="10"/>
        <v>41</v>
      </c>
      <c r="AI58" s="2">
        <f t="shared" si="10"/>
        <v>39</v>
      </c>
      <c r="AJ58" s="2">
        <f t="shared" si="10"/>
        <v>38</v>
      </c>
      <c r="AK58" s="2">
        <f t="shared" si="10"/>
        <v>43</v>
      </c>
      <c r="AL58" s="2">
        <f t="shared" si="10"/>
        <v>37</v>
      </c>
      <c r="AM58" s="2">
        <f t="shared" si="10"/>
        <v>41</v>
      </c>
      <c r="AN58" s="2">
        <f t="shared" si="10"/>
        <v>41</v>
      </c>
      <c r="AO58" s="2">
        <f t="shared" si="10"/>
        <v>42</v>
      </c>
      <c r="AP58" s="2">
        <f t="shared" si="10"/>
        <v>42</v>
      </c>
      <c r="AQ58" s="2">
        <f t="shared" si="10"/>
        <v>36</v>
      </c>
      <c r="AR58" s="2">
        <f t="shared" si="10"/>
        <v>44</v>
      </c>
      <c r="AS58" s="2">
        <f t="shared" si="10"/>
        <v>43</v>
      </c>
      <c r="AT58" s="2">
        <f t="shared" si="10"/>
        <v>38</v>
      </c>
      <c r="AU58" s="2">
        <f t="shared" si="10"/>
        <v>0</v>
      </c>
      <c r="AV58" s="2">
        <f t="shared" si="10"/>
        <v>41</v>
      </c>
      <c r="AW58" s="2">
        <f t="shared" si="10"/>
        <v>44</v>
      </c>
    </row>
    <row r="59" ht="15.75" customHeight="1">
      <c r="F59" s="12"/>
      <c r="G59" s="29" t="s">
        <v>73</v>
      </c>
      <c r="H59" s="2">
        <f>H58*'Potential Scores &amp; Weighting'!$E$5</f>
        <v>24.5702</v>
      </c>
      <c r="I59" s="2">
        <f>I58*'Potential Scores &amp; Weighting'!$E$5</f>
        <v>24.5702</v>
      </c>
      <c r="J59" s="2">
        <f>J58*'Potential Scores &amp; Weighting'!$E$5</f>
        <v>23.9988</v>
      </c>
      <c r="K59" s="2">
        <f>K58*'Potential Scores &amp; Weighting'!$E$5</f>
        <v>23.9988</v>
      </c>
      <c r="L59" s="2">
        <f>L58*'Potential Scores &amp; Weighting'!$E$5</f>
        <v>22.856</v>
      </c>
      <c r="M59" s="2">
        <f>M58*'Potential Scores &amp; Weighting'!$E$5</f>
        <v>22.2846</v>
      </c>
      <c r="N59" s="2">
        <f>N58*'Potential Scores &amp; Weighting'!$E$5</f>
        <v>22.2846</v>
      </c>
      <c r="O59" s="2">
        <f>O58*'Potential Scores &amp; Weighting'!$E$5</f>
        <v>23.9988</v>
      </c>
      <c r="P59" s="2">
        <f>P58*'Potential Scores &amp; Weighting'!$E$5</f>
        <v>21.7132</v>
      </c>
      <c r="Q59" s="2">
        <f>Q58*'Potential Scores &amp; Weighting'!$E$5</f>
        <v>0</v>
      </c>
      <c r="R59" s="2">
        <f>R58*'Potential Scores &amp; Weighting'!$E$5</f>
        <v>25.713</v>
      </c>
      <c r="S59" s="2">
        <f>S58*'Potential Scores &amp; Weighting'!$E$5</f>
        <v>23.4274</v>
      </c>
      <c r="T59" s="2">
        <f>T58*'Potential Scores &amp; Weighting'!$E$5</f>
        <v>23.9988</v>
      </c>
      <c r="U59" s="2">
        <f>U58*'Potential Scores &amp; Weighting'!$E$5</f>
        <v>25.713</v>
      </c>
      <c r="V59" s="2">
        <f>V58*'Potential Scores &amp; Weighting'!$E$5</f>
        <v>23.4274</v>
      </c>
      <c r="W59" s="2">
        <f>W58*'Potential Scores &amp; Weighting'!$E$5</f>
        <v>24.5702</v>
      </c>
      <c r="X59" s="2">
        <f>X58*'Potential Scores &amp; Weighting'!$E$5</f>
        <v>23.4274</v>
      </c>
      <c r="Y59" s="2">
        <f>Y58*'Potential Scores &amp; Weighting'!$E$5</f>
        <v>24.5702</v>
      </c>
      <c r="Z59" s="2">
        <f>Z58*'Potential Scores &amp; Weighting'!$E$5</f>
        <v>25.1416</v>
      </c>
      <c r="AA59" s="2">
        <f>AA58*'Potential Scores &amp; Weighting'!$E$5</f>
        <v>25.1416</v>
      </c>
      <c r="AB59" s="2">
        <f>AB58*'Potential Scores &amp; Weighting'!$E$5</f>
        <v>23.9988</v>
      </c>
      <c r="AC59" s="2">
        <f>AC58*'Potential Scores &amp; Weighting'!$E$5</f>
        <v>23.4274</v>
      </c>
      <c r="AD59" s="2">
        <f>AD58*'Potential Scores &amp; Weighting'!$E$5</f>
        <v>24.5702</v>
      </c>
      <c r="AE59" s="2">
        <f>AE58*'Potential Scores &amp; Weighting'!$E$5</f>
        <v>25.1416</v>
      </c>
      <c r="AF59" s="2">
        <f>AF58*'Potential Scores &amp; Weighting'!$E$5</f>
        <v>22.2846</v>
      </c>
      <c r="AG59" s="2">
        <f>AG58*'Potential Scores &amp; Weighting'!$E$5</f>
        <v>21.7132</v>
      </c>
      <c r="AH59" s="2">
        <f>AH58*'Potential Scores &amp; Weighting'!$E$5</f>
        <v>23.4274</v>
      </c>
      <c r="AI59" s="2">
        <f>AI58*'Potential Scores &amp; Weighting'!$E$5</f>
        <v>22.2846</v>
      </c>
      <c r="AJ59" s="2">
        <f>AJ58*'Potential Scores &amp; Weighting'!$E$5</f>
        <v>21.7132</v>
      </c>
      <c r="AK59" s="2">
        <f>AK58*'Potential Scores &amp; Weighting'!$E$5</f>
        <v>24.5702</v>
      </c>
      <c r="AL59" s="2">
        <f>AL58*'Potential Scores &amp; Weighting'!$E$5</f>
        <v>21.1418</v>
      </c>
      <c r="AM59" s="2">
        <f>AM58*'Potential Scores &amp; Weighting'!$E$5</f>
        <v>23.4274</v>
      </c>
      <c r="AN59" s="2">
        <f>AN58*'Potential Scores &amp; Weighting'!$E$5</f>
        <v>23.4274</v>
      </c>
      <c r="AO59" s="2">
        <f>AO58*'Potential Scores &amp; Weighting'!$E$5</f>
        <v>23.9988</v>
      </c>
      <c r="AP59" s="2">
        <f>AP58*'Potential Scores &amp; Weighting'!$E$5</f>
        <v>23.9988</v>
      </c>
      <c r="AQ59" s="2">
        <f>AQ58*'Potential Scores &amp; Weighting'!$E$5</f>
        <v>20.5704</v>
      </c>
      <c r="AR59" s="2">
        <f>AR58*'Potential Scores &amp; Weighting'!$E$5</f>
        <v>25.1416</v>
      </c>
      <c r="AS59" s="2">
        <f>AS58*'Potential Scores &amp; Weighting'!$E$5</f>
        <v>24.5702</v>
      </c>
      <c r="AT59" s="2">
        <f>AT58*'Potential Scores &amp; Weighting'!$E$5</f>
        <v>21.7132</v>
      </c>
      <c r="AU59" s="2">
        <f>AU58*'Potential Scores &amp; Weighting'!$E$5</f>
        <v>0</v>
      </c>
      <c r="AV59" s="2">
        <f>AV58*'Potential Scores &amp; Weighting'!$E$5</f>
        <v>23.4274</v>
      </c>
      <c r="AW59" s="2">
        <f>AW58*'Potential Scores &amp; Weighting'!$E$5</f>
        <v>25.1416</v>
      </c>
    </row>
    <row r="60" ht="15.75" customHeight="1">
      <c r="F60" s="12"/>
      <c r="G60" s="29" t="s">
        <v>78</v>
      </c>
      <c r="H60" s="2">
        <f t="shared" ref="H60:AW60" si="11">_xlfn.RANK.EQ(H59,$H$59:$AW$59)</f>
        <v>8</v>
      </c>
      <c r="I60" s="2">
        <f t="shared" si="11"/>
        <v>8</v>
      </c>
      <c r="J60" s="2">
        <f t="shared" si="11"/>
        <v>15</v>
      </c>
      <c r="K60" s="2">
        <f t="shared" si="11"/>
        <v>15</v>
      </c>
      <c r="L60" s="2">
        <f t="shared" si="11"/>
        <v>30</v>
      </c>
      <c r="M60" s="2">
        <f t="shared" si="11"/>
        <v>31</v>
      </c>
      <c r="N60" s="2">
        <f t="shared" si="11"/>
        <v>31</v>
      </c>
      <c r="O60" s="2">
        <f t="shared" si="11"/>
        <v>15</v>
      </c>
      <c r="P60" s="2">
        <f t="shared" si="11"/>
        <v>35</v>
      </c>
      <c r="Q60" s="2">
        <f t="shared" si="11"/>
        <v>41</v>
      </c>
      <c r="R60" s="2">
        <f t="shared" si="11"/>
        <v>1</v>
      </c>
      <c r="S60" s="2">
        <f t="shared" si="11"/>
        <v>22</v>
      </c>
      <c r="T60" s="2">
        <f t="shared" si="11"/>
        <v>15</v>
      </c>
      <c r="U60" s="2">
        <f t="shared" si="11"/>
        <v>1</v>
      </c>
      <c r="V60" s="2">
        <f t="shared" si="11"/>
        <v>22</v>
      </c>
      <c r="W60" s="2">
        <f t="shared" si="11"/>
        <v>8</v>
      </c>
      <c r="X60" s="2">
        <f t="shared" si="11"/>
        <v>22</v>
      </c>
      <c r="Y60" s="2">
        <f t="shared" si="11"/>
        <v>8</v>
      </c>
      <c r="Z60" s="2">
        <f t="shared" si="11"/>
        <v>3</v>
      </c>
      <c r="AA60" s="2">
        <f t="shared" si="11"/>
        <v>3</v>
      </c>
      <c r="AB60" s="2">
        <f t="shared" si="11"/>
        <v>15</v>
      </c>
      <c r="AC60" s="2">
        <f t="shared" si="11"/>
        <v>22</v>
      </c>
      <c r="AD60" s="2">
        <f t="shared" si="11"/>
        <v>8</v>
      </c>
      <c r="AE60" s="2">
        <f t="shared" si="11"/>
        <v>3</v>
      </c>
      <c r="AF60" s="2">
        <f t="shared" si="11"/>
        <v>31</v>
      </c>
      <c r="AG60" s="2">
        <f t="shared" si="11"/>
        <v>35</v>
      </c>
      <c r="AH60" s="2">
        <f t="shared" si="11"/>
        <v>22</v>
      </c>
      <c r="AI60" s="2">
        <f t="shared" si="11"/>
        <v>31</v>
      </c>
      <c r="AJ60" s="2">
        <f t="shared" si="11"/>
        <v>35</v>
      </c>
      <c r="AK60" s="2">
        <f t="shared" si="11"/>
        <v>8</v>
      </c>
      <c r="AL60" s="2">
        <f t="shared" si="11"/>
        <v>39</v>
      </c>
      <c r="AM60" s="2">
        <f t="shared" si="11"/>
        <v>22</v>
      </c>
      <c r="AN60" s="2">
        <f t="shared" si="11"/>
        <v>22</v>
      </c>
      <c r="AO60" s="2">
        <f t="shared" si="11"/>
        <v>15</v>
      </c>
      <c r="AP60" s="2">
        <f t="shared" si="11"/>
        <v>15</v>
      </c>
      <c r="AQ60" s="2">
        <f t="shared" si="11"/>
        <v>40</v>
      </c>
      <c r="AR60" s="2">
        <f t="shared" si="11"/>
        <v>3</v>
      </c>
      <c r="AS60" s="2">
        <f t="shared" si="11"/>
        <v>8</v>
      </c>
      <c r="AT60" s="2">
        <f t="shared" si="11"/>
        <v>35</v>
      </c>
      <c r="AU60" s="2">
        <f t="shared" si="11"/>
        <v>41</v>
      </c>
      <c r="AV60" s="2">
        <f t="shared" si="11"/>
        <v>22</v>
      </c>
      <c r="AW60" s="2">
        <f t="shared" si="11"/>
        <v>3</v>
      </c>
    </row>
    <row r="61" ht="15.75" customHeight="1">
      <c r="F61" s="1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ht="15.75" customHeight="1">
      <c r="F62" s="1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ht="15.75" customHeight="1">
      <c r="F63" s="12"/>
      <c r="G63" s="29" t="s">
        <v>79</v>
      </c>
      <c r="H63" s="32">
        <f t="shared" ref="H63:AW63" si="12">SUM(H27,H43,H59)</f>
        <v>170.857</v>
      </c>
      <c r="I63" s="32">
        <f t="shared" si="12"/>
        <v>163.9998</v>
      </c>
      <c r="J63" s="32">
        <f t="shared" si="12"/>
        <v>165.714</v>
      </c>
      <c r="K63" s="32">
        <f t="shared" si="12"/>
        <v>169.1428</v>
      </c>
      <c r="L63" s="32">
        <f t="shared" si="12"/>
        <v>157.714</v>
      </c>
      <c r="M63" s="32">
        <f t="shared" si="12"/>
        <v>173.143</v>
      </c>
      <c r="N63" s="32">
        <f t="shared" si="12"/>
        <v>163.9998</v>
      </c>
      <c r="O63" s="32">
        <f t="shared" si="12"/>
        <v>168</v>
      </c>
      <c r="P63" s="32">
        <f t="shared" si="12"/>
        <v>157.7142</v>
      </c>
      <c r="Q63" s="32">
        <f t="shared" si="12"/>
        <v>0</v>
      </c>
      <c r="R63" s="32">
        <f t="shared" si="12"/>
        <v>176.5714</v>
      </c>
      <c r="S63" s="32">
        <f t="shared" si="12"/>
        <v>161.7142</v>
      </c>
      <c r="T63" s="32">
        <f t="shared" si="12"/>
        <v>150.857</v>
      </c>
      <c r="U63" s="32">
        <f t="shared" si="12"/>
        <v>166.2854</v>
      </c>
      <c r="V63" s="32">
        <f t="shared" si="12"/>
        <v>173.143</v>
      </c>
      <c r="W63" s="32">
        <f t="shared" si="12"/>
        <v>176.5714</v>
      </c>
      <c r="X63" s="32">
        <f t="shared" si="12"/>
        <v>150.2854</v>
      </c>
      <c r="Y63" s="32">
        <f t="shared" si="12"/>
        <v>168.5714</v>
      </c>
      <c r="Z63" s="32">
        <f t="shared" si="12"/>
        <v>173.7142</v>
      </c>
      <c r="AA63" s="32">
        <f t="shared" si="12"/>
        <v>166.8572</v>
      </c>
      <c r="AB63" s="32">
        <f t="shared" si="12"/>
        <v>164.5714</v>
      </c>
      <c r="AC63" s="32">
        <f t="shared" si="12"/>
        <v>168.5714</v>
      </c>
      <c r="AD63" s="32">
        <f t="shared" si="12"/>
        <v>166.2856</v>
      </c>
      <c r="AE63" s="32">
        <f t="shared" si="12"/>
        <v>170.2858</v>
      </c>
      <c r="AF63" s="32">
        <f t="shared" si="12"/>
        <v>155.9998</v>
      </c>
      <c r="AG63" s="32">
        <f t="shared" si="12"/>
        <v>149.7142</v>
      </c>
      <c r="AH63" s="32">
        <f t="shared" si="12"/>
        <v>160.5714</v>
      </c>
      <c r="AI63" s="32">
        <f t="shared" si="12"/>
        <v>154.857</v>
      </c>
      <c r="AJ63" s="32">
        <f t="shared" si="12"/>
        <v>146.2856</v>
      </c>
      <c r="AK63" s="32">
        <f t="shared" si="12"/>
        <v>158.2858</v>
      </c>
      <c r="AL63" s="32">
        <f t="shared" si="12"/>
        <v>157.1428</v>
      </c>
      <c r="AM63" s="32">
        <f t="shared" si="12"/>
        <v>175.4286</v>
      </c>
      <c r="AN63" s="32">
        <f t="shared" si="12"/>
        <v>155.9998</v>
      </c>
      <c r="AO63" s="32">
        <f t="shared" si="12"/>
        <v>161.1428</v>
      </c>
      <c r="AP63" s="32">
        <f t="shared" si="12"/>
        <v>164.5714</v>
      </c>
      <c r="AQ63" s="32">
        <f t="shared" si="12"/>
        <v>135.9998</v>
      </c>
      <c r="AR63" s="32">
        <f t="shared" si="12"/>
        <v>174.857</v>
      </c>
      <c r="AS63" s="32">
        <f t="shared" si="12"/>
        <v>157.1428</v>
      </c>
      <c r="AT63" s="32">
        <f t="shared" si="12"/>
        <v>157.7144</v>
      </c>
      <c r="AU63" s="32">
        <f t="shared" si="12"/>
        <v>0</v>
      </c>
      <c r="AV63" s="32">
        <f t="shared" si="12"/>
        <v>160.5714</v>
      </c>
      <c r="AW63" s="32">
        <f t="shared" si="12"/>
        <v>171.4284</v>
      </c>
    </row>
    <row r="64" ht="15.75" customHeight="1">
      <c r="F64" s="1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ht="15.75" customHeight="1">
      <c r="F65" s="1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ht="15.75" customHeight="1">
      <c r="F66" s="1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ht="15.75" customHeight="1">
      <c r="F67" s="1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ht="15.75" customHeight="1">
      <c r="F68" s="1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ht="15.75" customHeight="1">
      <c r="F69" s="1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ht="15.75" customHeight="1">
      <c r="F70" s="1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ht="15.75" customHeight="1">
      <c r="F71" s="1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ht="15.75" customHeight="1">
      <c r="F72" s="1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ht="15.75" customHeight="1">
      <c r="F73" s="1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ht="15.75" customHeight="1">
      <c r="F74" s="1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ht="15.75" customHeight="1">
      <c r="F75" s="1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ht="15.75" customHeight="1">
      <c r="F76" s="1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ht="15.75" customHeight="1">
      <c r="F77" s="1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ht="15.75" customHeight="1">
      <c r="F78" s="1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ht="15.75" customHeight="1">
      <c r="F79" s="1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ht="15.75" customHeight="1">
      <c r="F80" s="1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ht="15.75" customHeight="1">
      <c r="F81" s="1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ht="15.75" customHeight="1">
      <c r="F82" s="1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ht="15.75" customHeight="1">
      <c r="F83" s="1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ht="15.75" customHeight="1">
      <c r="F84" s="1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ht="15.75" customHeight="1">
      <c r="F85" s="1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ht="15.75" customHeight="1">
      <c r="F86" s="1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ht="15.75" customHeight="1">
      <c r="F87" s="1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ht="15.75" customHeight="1">
      <c r="F88" s="1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ht="15.75" customHeight="1">
      <c r="F89" s="1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ht="15.75" customHeight="1">
      <c r="F90" s="1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ht="15.75" customHeight="1">
      <c r="F91" s="1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ht="15.75" customHeight="1">
      <c r="F92" s="1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ht="15.75" customHeight="1">
      <c r="F93" s="1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ht="15.75" customHeight="1">
      <c r="F94" s="1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ht="15.75" customHeight="1">
      <c r="F95" s="1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ht="15.75" customHeight="1">
      <c r="F96" s="1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ht="15.75" customHeight="1">
      <c r="F97" s="1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ht="15.75" customHeight="1">
      <c r="F98" s="1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ht="15.75" customHeight="1">
      <c r="F99" s="1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ht="15.75" customHeight="1">
      <c r="F100" s="1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ht="15.75" customHeight="1">
      <c r="F101" s="1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ht="15.75" customHeight="1">
      <c r="F102" s="1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ht="15.75" customHeight="1">
      <c r="F103" s="1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ht="15.75" customHeight="1">
      <c r="F104" s="1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ht="15.75" customHeight="1">
      <c r="F105" s="1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ht="15.75" customHeight="1">
      <c r="F106" s="1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ht="15.75" customHeight="1">
      <c r="F107" s="1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ht="15.75" customHeight="1">
      <c r="F108" s="1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ht="15.75" customHeight="1">
      <c r="F109" s="1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ht="15.75" customHeight="1">
      <c r="F110" s="1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ht="15.75" customHeight="1">
      <c r="F111" s="1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ht="15.75" customHeight="1">
      <c r="F112" s="1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ht="15.75" customHeight="1">
      <c r="F113" s="1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ht="15.75" customHeight="1">
      <c r="F114" s="1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ht="15.75" customHeight="1">
      <c r="F115" s="1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ht="15.75" customHeight="1">
      <c r="F116" s="1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ht="15.75" customHeight="1">
      <c r="F117" s="1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ht="15.75" customHeight="1">
      <c r="F118" s="1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ht="15.75" customHeight="1">
      <c r="F119" s="1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ht="15.75" customHeight="1">
      <c r="F120" s="1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ht="15.75" customHeight="1">
      <c r="F121" s="1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ht="15.75" customHeight="1">
      <c r="F122" s="1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ht="15.75" customHeight="1">
      <c r="F123" s="1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ht="15.75" customHeight="1">
      <c r="F124" s="1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ht="15.75" customHeight="1">
      <c r="F125" s="1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ht="15.75" customHeight="1">
      <c r="F126" s="1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ht="15.75" customHeight="1">
      <c r="F127" s="1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ht="15.75" customHeight="1">
      <c r="F128" s="1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ht="15.75" customHeight="1">
      <c r="F129" s="1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ht="15.75" customHeight="1">
      <c r="F130" s="1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ht="15.75" customHeight="1">
      <c r="F131" s="1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ht="15.75" customHeight="1">
      <c r="F132" s="1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ht="15.75" customHeight="1">
      <c r="F133" s="1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ht="15.75" customHeight="1">
      <c r="F134" s="1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ht="15.75" customHeight="1">
      <c r="F135" s="1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ht="15.75" customHeight="1">
      <c r="F136" s="1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ht="15.75" customHeight="1">
      <c r="F137" s="1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ht="15.75" customHeight="1">
      <c r="F138" s="1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ht="15.75" customHeight="1">
      <c r="F139" s="1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ht="15.75" customHeight="1">
      <c r="F140" s="1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ht="15.75" customHeight="1">
      <c r="F141" s="1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ht="15.75" customHeight="1">
      <c r="F142" s="1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ht="15.75" customHeight="1">
      <c r="F143" s="1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ht="15.75" customHeight="1">
      <c r="F144" s="1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ht="15.75" customHeight="1">
      <c r="F145" s="1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ht="15.75" customHeight="1">
      <c r="F146" s="1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ht="15.75" customHeight="1">
      <c r="F147" s="1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ht="15.75" customHeight="1">
      <c r="F148" s="1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ht="15.75" customHeight="1">
      <c r="F149" s="1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ht="15.75" customHeight="1">
      <c r="F150" s="1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ht="15.75" customHeight="1">
      <c r="F151" s="1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ht="15.75" customHeight="1">
      <c r="F152" s="1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ht="15.75" customHeight="1">
      <c r="F153" s="1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ht="15.75" customHeight="1">
      <c r="F154" s="1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ht="15.75" customHeight="1">
      <c r="F155" s="1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ht="15.75" customHeight="1">
      <c r="F156" s="1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ht="15.75" customHeight="1">
      <c r="F157" s="1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ht="15.75" customHeight="1">
      <c r="F158" s="1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ht="15.75" customHeight="1">
      <c r="F159" s="1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ht="15.75" customHeight="1">
      <c r="F160" s="1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ht="15.75" customHeight="1">
      <c r="F161" s="1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ht="15.75" customHeight="1">
      <c r="F162" s="1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ht="15.75" customHeight="1">
      <c r="F163" s="1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ht="15.75" customHeight="1">
      <c r="F164" s="1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ht="15.75" customHeight="1">
      <c r="F165" s="1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ht="15.75" customHeight="1">
      <c r="F166" s="1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ht="15.75" customHeight="1">
      <c r="F167" s="1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ht="15.75" customHeight="1">
      <c r="F168" s="1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ht="15.75" customHeight="1">
      <c r="F169" s="1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ht="15.75" customHeight="1">
      <c r="F170" s="1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ht="15.75" customHeight="1">
      <c r="F171" s="1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ht="15.75" customHeight="1">
      <c r="F172" s="1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ht="15.75" customHeight="1">
      <c r="F173" s="1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ht="15.75" customHeight="1">
      <c r="F174" s="1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ht="15.75" customHeight="1">
      <c r="F175" s="1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ht="15.75" customHeight="1">
      <c r="F176" s="1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ht="15.75" customHeight="1">
      <c r="F177" s="1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ht="15.75" customHeight="1">
      <c r="F178" s="1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ht="15.75" customHeight="1">
      <c r="F179" s="1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ht="15.75" customHeight="1">
      <c r="F180" s="1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ht="15.75" customHeight="1">
      <c r="F181" s="1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ht="15.75" customHeight="1">
      <c r="F182" s="1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ht="15.75" customHeight="1">
      <c r="F183" s="1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ht="15.75" customHeight="1">
      <c r="F184" s="1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ht="15.75" customHeight="1">
      <c r="F185" s="1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ht="15.75" customHeight="1">
      <c r="F186" s="1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ht="15.75" customHeight="1">
      <c r="F187" s="1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ht="15.75" customHeight="1">
      <c r="F188" s="1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ht="15.75" customHeight="1">
      <c r="F189" s="1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ht="15.75" customHeight="1">
      <c r="F190" s="1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ht="15.75" customHeight="1">
      <c r="F191" s="1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ht="15.75" customHeight="1">
      <c r="F192" s="1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ht="15.75" customHeight="1">
      <c r="F193" s="1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ht="15.75" customHeight="1">
      <c r="F194" s="1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ht="15.75" customHeight="1">
      <c r="F195" s="1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ht="15.75" customHeight="1">
      <c r="F196" s="1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ht="15.75" customHeight="1">
      <c r="F197" s="1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ht="15.75" customHeight="1">
      <c r="F198" s="1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ht="15.75" customHeight="1">
      <c r="F199" s="1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ht="15.75" customHeight="1">
      <c r="F200" s="1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ht="15.75" customHeight="1">
      <c r="F201" s="1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ht="15.75" customHeight="1">
      <c r="F202" s="1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ht="15.75" customHeight="1">
      <c r="F203" s="1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ht="15.75" customHeight="1">
      <c r="F204" s="1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ht="15.75" customHeight="1">
      <c r="F205" s="1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ht="15.75" customHeight="1">
      <c r="F206" s="1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ht="15.75" customHeight="1">
      <c r="F207" s="1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ht="15.75" customHeight="1">
      <c r="F208" s="1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ht="15.75" customHeight="1">
      <c r="F209" s="1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ht="15.75" customHeight="1">
      <c r="F210" s="1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ht="15.75" customHeight="1">
      <c r="F211" s="1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ht="15.75" customHeight="1">
      <c r="F212" s="1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ht="15.75" customHeight="1">
      <c r="F213" s="1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ht="15.75" customHeight="1">
      <c r="F214" s="1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ht="15.75" customHeight="1">
      <c r="F215" s="1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ht="15.75" customHeight="1">
      <c r="F216" s="1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ht="15.75" customHeight="1">
      <c r="F217" s="1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ht="15.75" customHeight="1">
      <c r="F218" s="1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ht="15.75" customHeight="1">
      <c r="F219" s="1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ht="15.75" customHeight="1">
      <c r="F220" s="1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ht="15.75" customHeight="1">
      <c r="F221" s="1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ht="15.75" customHeight="1">
      <c r="F222" s="1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ht="15.75" customHeight="1">
      <c r="F223" s="1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ht="15.75" customHeight="1">
      <c r="F224" s="1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ht="15.75" customHeight="1">
      <c r="F225" s="1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ht="15.75" customHeight="1">
      <c r="F226" s="1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ht="15.75" customHeight="1">
      <c r="F227" s="1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ht="15.75" customHeight="1">
      <c r="F228" s="1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ht="15.75" customHeight="1">
      <c r="F229" s="1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ht="15.75" customHeight="1">
      <c r="F230" s="1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ht="15.75" customHeight="1">
      <c r="F231" s="1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ht="15.75" customHeight="1">
      <c r="F232" s="1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ht="15.75" customHeight="1">
      <c r="F233" s="1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ht="15.75" customHeight="1">
      <c r="F234" s="1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ht="15.75" customHeight="1">
      <c r="F235" s="1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ht="15.75" customHeight="1">
      <c r="F236" s="1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ht="15.75" customHeight="1">
      <c r="F237" s="1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ht="15.75" customHeight="1">
      <c r="F238" s="1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ht="15.75" customHeight="1">
      <c r="F239" s="1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ht="15.75" customHeight="1">
      <c r="F240" s="1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ht="15.75" customHeight="1">
      <c r="F241" s="1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ht="15.75" customHeight="1">
      <c r="F242" s="1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ht="15.75" customHeight="1">
      <c r="F243" s="1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ht="15.75" customHeight="1">
      <c r="F244" s="1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ht="15.75" customHeight="1">
      <c r="F245" s="1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ht="15.75" customHeight="1">
      <c r="F246" s="1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ht="15.75" customHeight="1">
      <c r="F247" s="1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ht="15.75" customHeight="1">
      <c r="F248" s="1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ht="15.75" customHeight="1">
      <c r="F249" s="1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ht="15.75" customHeight="1">
      <c r="F250" s="1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ht="15.75" customHeight="1">
      <c r="F251" s="1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ht="15.75" customHeight="1">
      <c r="F252" s="1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ht="15.75" customHeight="1">
      <c r="F253" s="1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ht="15.75" customHeight="1">
      <c r="F254" s="1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ht="15.75" customHeight="1">
      <c r="F255" s="1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ht="15.75" customHeight="1">
      <c r="F256" s="1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ht="15.75" customHeight="1">
      <c r="F257" s="1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ht="15.75" customHeight="1">
      <c r="F258" s="1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ht="15.75" customHeight="1">
      <c r="F259" s="1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ht="15.75" customHeight="1">
      <c r="F260" s="1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ht="15.75" customHeight="1">
      <c r="F261" s="1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ht="15.75" customHeight="1">
      <c r="F262" s="1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ht="15.75" customHeight="1">
      <c r="F263" s="1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3:D13"/>
  </mergeCells>
  <conditionalFormatting sqref="H17:AW22">
    <cfRule type="cellIs" dxfId="0" priority="1" stopIfTrue="1" operator="equal">
      <formula>"DQ"</formula>
    </cfRule>
  </conditionalFormatting>
  <conditionalFormatting sqref="H33:AW38">
    <cfRule type="cellIs" dxfId="0" priority="2" stopIfTrue="1" operator="equal">
      <formula>"DQ"</formula>
    </cfRule>
  </conditionalFormatting>
  <conditionalFormatting sqref="Q17:Q22 AU17:AU22 Q33:Q38 AU33:AU38 H49:AW54">
    <cfRule type="cellIs" dxfId="0" priority="3" stopIfTrue="1" operator="equal">
      <formula>"DQ"</formula>
    </cfRule>
  </conditionalFormatting>
  <dataValidations>
    <dataValidation type="list" allowBlank="1" showInputMessage="1" showErrorMessage="1" prompt="Error - You must enter a 1-9 or DQ.  " sqref="Q17:Q22 AU17:AU22 H33:H38 J33:AU38 H49:H54 J49:AU54">
      <formula1>PotentialScores</formula1>
    </dataValidation>
    <dataValidation type="list" allowBlank="1" showInputMessage="1" showErrorMessage="1" prompt="Error - You've input an invalid score.  Must be 1-9 or DQ.  " sqref="H17:P22 R17:AT22 AV17:AW22 I33:I38 AV33:AW38 I49:I54 AV49:AW54">
      <formula1>PotentialScores</formula1>
    </dataValidation>
  </dataValidations>
  <printOptions/>
  <pageMargins bottom="1.5374999999999999" footer="0.0" header="0.0" left="0.7" right="0.7" top="1.5374999999999999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4.43" defaultRowHeight="15.0"/>
  <cols>
    <col customWidth="1" min="1" max="1" width="10.43"/>
    <col customWidth="1" min="2" max="2" width="29.29"/>
    <col customWidth="1" min="3" max="3" width="11.29"/>
    <col customWidth="1" min="5" max="5" width="4.43"/>
    <col customWidth="1" min="6" max="6" width="10.43"/>
    <col customWidth="1" min="7" max="7" width="14.86"/>
    <col customWidth="1" min="8" max="31" width="7.0"/>
    <col customWidth="1" min="32" max="32" width="8.0"/>
    <col customWidth="1" min="33" max="44" width="7.0"/>
    <col customWidth="1" min="45" max="49" width="8.0"/>
  </cols>
  <sheetData>
    <row r="1" ht="15.75" customHeight="1">
      <c r="A1" s="8" t="s">
        <v>45</v>
      </c>
      <c r="F1" s="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 customHeight="1">
      <c r="A2" s="9" t="s">
        <v>46</v>
      </c>
      <c r="B2" s="10" t="s">
        <v>48</v>
      </c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ht="15.75" customHeight="1">
      <c r="A3" s="9" t="s">
        <v>49</v>
      </c>
      <c r="B3" s="9" t="s">
        <v>50</v>
      </c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ht="15.75" customHeight="1">
      <c r="A4" s="9" t="s">
        <v>51</v>
      </c>
      <c r="B4" s="9" t="s">
        <v>52</v>
      </c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ht="15.75" customHeight="1">
      <c r="A5" s="9" t="s">
        <v>53</v>
      </c>
      <c r="B5" s="9" t="s">
        <v>54</v>
      </c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ht="15.75" customHeight="1">
      <c r="A6" s="13" t="s">
        <v>55</v>
      </c>
      <c r="B6" s="14" t="s">
        <v>56</v>
      </c>
      <c r="F6" s="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ht="15.75" customHeight="1">
      <c r="A7" s="9" t="s">
        <v>80</v>
      </c>
      <c r="B7" s="33" t="s">
        <v>81</v>
      </c>
      <c r="F7" s="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ht="15.75" customHeight="1">
      <c r="B8" s="34" t="s">
        <v>82</v>
      </c>
      <c r="F8" s="1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ht="15.75" customHeight="1">
      <c r="B9" s="34" t="s">
        <v>83</v>
      </c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ht="15.75" customHeight="1">
      <c r="B10" s="34" t="s">
        <v>84</v>
      </c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ht="15.75" customHeight="1">
      <c r="B11" s="34" t="s">
        <v>85</v>
      </c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ht="15.75" customHeight="1">
      <c r="B12" s="34" t="s">
        <v>86</v>
      </c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>
      <c r="A13" s="15" t="s">
        <v>91</v>
      </c>
      <c r="F13" s="12"/>
      <c r="G13" s="16"/>
      <c r="H13" s="16"/>
      <c r="I13" s="16"/>
      <c r="J13" s="16"/>
      <c r="K13" s="16"/>
      <c r="L13" s="16"/>
      <c r="M13" s="16"/>
      <c r="N13" s="16"/>
      <c r="O13" s="1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>
      <c r="F14" s="17" t="s">
        <v>58</v>
      </c>
      <c r="G14" s="1" t="s">
        <v>2</v>
      </c>
      <c r="H14" s="18">
        <v>101.0</v>
      </c>
      <c r="I14" s="18">
        <v>102.0</v>
      </c>
      <c r="J14" s="18">
        <v>103.0</v>
      </c>
      <c r="K14" s="18">
        <v>104.0</v>
      </c>
      <c r="L14" s="18">
        <v>105.0</v>
      </c>
      <c r="M14" s="18">
        <v>106.0</v>
      </c>
      <c r="N14" s="18">
        <v>107.0</v>
      </c>
      <c r="O14" s="18">
        <v>108.0</v>
      </c>
      <c r="P14" s="18">
        <v>109.0</v>
      </c>
      <c r="Q14" s="18">
        <v>110.0</v>
      </c>
      <c r="R14" s="18">
        <v>111.0</v>
      </c>
      <c r="S14" s="18">
        <v>112.0</v>
      </c>
      <c r="T14" s="18">
        <v>113.0</v>
      </c>
      <c r="U14" s="18">
        <v>114.0</v>
      </c>
      <c r="V14" s="18">
        <v>115.0</v>
      </c>
      <c r="W14" s="18">
        <v>116.0</v>
      </c>
      <c r="X14" s="18">
        <v>117.0</v>
      </c>
      <c r="Y14" s="18">
        <v>118.0</v>
      </c>
      <c r="Z14" s="18">
        <v>119.0</v>
      </c>
      <c r="AA14" s="18">
        <v>120.0</v>
      </c>
      <c r="AB14" s="18">
        <v>121.0</v>
      </c>
      <c r="AC14" s="18">
        <v>122.0</v>
      </c>
      <c r="AD14" s="18">
        <v>123.0</v>
      </c>
      <c r="AE14" s="18">
        <v>124.0</v>
      </c>
      <c r="AF14" s="18">
        <v>125.0</v>
      </c>
      <c r="AG14" s="18">
        <v>126.0</v>
      </c>
      <c r="AH14" s="18">
        <v>127.0</v>
      </c>
      <c r="AI14" s="18">
        <v>128.0</v>
      </c>
      <c r="AJ14" s="18">
        <v>129.0</v>
      </c>
      <c r="AK14" s="18">
        <v>130.0</v>
      </c>
      <c r="AL14" s="18">
        <v>131.0</v>
      </c>
      <c r="AM14" s="18">
        <v>132.0</v>
      </c>
      <c r="AN14" s="18">
        <v>133.0</v>
      </c>
      <c r="AO14" s="18">
        <v>134.0</v>
      </c>
      <c r="AP14" s="18">
        <v>135.0</v>
      </c>
      <c r="AQ14" s="18">
        <v>136.0</v>
      </c>
      <c r="AR14" s="18">
        <v>137.0</v>
      </c>
      <c r="AS14" s="18">
        <v>138.0</v>
      </c>
      <c r="AT14" s="18">
        <v>139.0</v>
      </c>
      <c r="AU14" s="18">
        <v>140.0</v>
      </c>
      <c r="AV14" s="18">
        <v>141.0</v>
      </c>
      <c r="AW14" s="18">
        <v>142.0</v>
      </c>
    </row>
    <row r="15">
      <c r="F15" s="17"/>
      <c r="G15" s="19" t="s">
        <v>59</v>
      </c>
      <c r="H15" s="19">
        <v>1.0</v>
      </c>
      <c r="I15" s="19">
        <v>2.0</v>
      </c>
      <c r="J15" s="19">
        <v>3.0</v>
      </c>
      <c r="K15" s="19">
        <v>4.0</v>
      </c>
      <c r="L15" s="19">
        <v>5.0</v>
      </c>
      <c r="M15" s="19">
        <v>6.0</v>
      </c>
      <c r="N15" s="19">
        <v>7.0</v>
      </c>
      <c r="O15" s="19">
        <v>8.0</v>
      </c>
      <c r="P15" s="19">
        <v>9.0</v>
      </c>
      <c r="Q15" s="19">
        <v>10.0</v>
      </c>
      <c r="R15" s="19">
        <v>11.0</v>
      </c>
      <c r="S15" s="19">
        <v>12.0</v>
      </c>
      <c r="T15" s="19">
        <v>13.0</v>
      </c>
      <c r="U15" s="19">
        <v>14.0</v>
      </c>
      <c r="V15" s="19">
        <v>15.0</v>
      </c>
      <c r="W15" s="19">
        <v>16.0</v>
      </c>
      <c r="X15" s="19">
        <v>17.0</v>
      </c>
      <c r="Y15" s="19">
        <v>18.0</v>
      </c>
      <c r="Z15" s="19">
        <v>19.0</v>
      </c>
      <c r="AA15" s="19">
        <v>20.0</v>
      </c>
      <c r="AB15" s="19">
        <v>21.0</v>
      </c>
      <c r="AC15" s="19">
        <v>22.0</v>
      </c>
      <c r="AD15" s="19">
        <v>23.0</v>
      </c>
      <c r="AE15" s="19">
        <v>24.0</v>
      </c>
      <c r="AF15" s="19">
        <v>25.0</v>
      </c>
      <c r="AG15" s="19">
        <v>26.0</v>
      </c>
      <c r="AH15" s="19">
        <v>27.0</v>
      </c>
      <c r="AI15" s="19">
        <v>28.0</v>
      </c>
      <c r="AJ15" s="19">
        <v>29.0</v>
      </c>
      <c r="AK15" s="19">
        <v>30.0</v>
      </c>
      <c r="AL15" s="19">
        <v>31.0</v>
      </c>
      <c r="AM15" s="19">
        <v>32.0</v>
      </c>
      <c r="AN15" s="19">
        <v>33.0</v>
      </c>
      <c r="AO15" s="19">
        <v>34.0</v>
      </c>
      <c r="AP15" s="19">
        <v>35.0</v>
      </c>
      <c r="AQ15" s="19">
        <v>36.0</v>
      </c>
      <c r="AR15" s="19">
        <v>37.0</v>
      </c>
      <c r="AS15" s="19">
        <v>38.0</v>
      </c>
      <c r="AT15" s="19">
        <v>39.0</v>
      </c>
      <c r="AU15" s="19">
        <v>40.0</v>
      </c>
      <c r="AV15" s="19">
        <v>41.0</v>
      </c>
      <c r="AW15" s="19">
        <v>42.0</v>
      </c>
    </row>
    <row r="16">
      <c r="A16" s="20" t="s">
        <v>60</v>
      </c>
      <c r="B16" s="21" t="s">
        <v>61</v>
      </c>
      <c r="C16" s="21" t="s">
        <v>62</v>
      </c>
      <c r="D16" s="22" t="s">
        <v>63</v>
      </c>
      <c r="F16" s="12"/>
      <c r="G16" s="23" t="s">
        <v>64</v>
      </c>
    </row>
    <row r="17">
      <c r="A17" s="24">
        <v>6.0</v>
      </c>
      <c r="B17" s="2" t="str">
        <f>VLOOKUP(A17,TEAMS!$A$2:$B$43,2,0)</f>
        <v>Sweet Swine O' Mine </v>
      </c>
      <c r="C17" s="25">
        <f t="shared" ref="C17:C58" si="1">HLOOKUP(A17,$H$48:$AW$63,16,0)</f>
        <v>177.7144</v>
      </c>
      <c r="D17" s="24">
        <f t="shared" ref="D17:D58" si="2">_xlfn.RANK.EQ(C17,$C$17:$C$58)</f>
        <v>1</v>
      </c>
      <c r="F17" s="12"/>
      <c r="G17" s="27">
        <v>1.0</v>
      </c>
      <c r="H17" s="28">
        <v>8.0</v>
      </c>
      <c r="I17" s="28">
        <v>8.0</v>
      </c>
      <c r="J17" s="28">
        <v>9.0</v>
      </c>
      <c r="K17" s="28">
        <v>8.0</v>
      </c>
      <c r="L17" s="28">
        <v>7.0</v>
      </c>
      <c r="M17" s="28">
        <v>9.0</v>
      </c>
      <c r="N17" s="28">
        <v>8.0</v>
      </c>
      <c r="O17" s="28">
        <v>8.0</v>
      </c>
      <c r="P17" s="28">
        <v>8.0</v>
      </c>
      <c r="Q17" s="28" t="s">
        <v>66</v>
      </c>
      <c r="R17" s="28">
        <v>8.0</v>
      </c>
      <c r="S17" s="28">
        <v>8.0</v>
      </c>
      <c r="T17" s="28">
        <v>7.0</v>
      </c>
      <c r="U17" s="28">
        <v>8.0</v>
      </c>
      <c r="V17" s="28">
        <v>8.0</v>
      </c>
      <c r="W17" s="28">
        <v>9.0</v>
      </c>
      <c r="X17" s="28">
        <v>8.0</v>
      </c>
      <c r="Y17" s="28">
        <v>9.0</v>
      </c>
      <c r="Z17" s="28">
        <v>7.0</v>
      </c>
      <c r="AA17" s="28">
        <v>8.0</v>
      </c>
      <c r="AB17" s="28">
        <v>9.0</v>
      </c>
      <c r="AC17" s="28">
        <v>7.0</v>
      </c>
      <c r="AD17" s="28">
        <v>8.0</v>
      </c>
      <c r="AE17" s="28">
        <v>9.0</v>
      </c>
      <c r="AF17" s="28">
        <v>9.0</v>
      </c>
      <c r="AG17" s="28">
        <v>9.0</v>
      </c>
      <c r="AH17" s="28">
        <v>8.0</v>
      </c>
      <c r="AI17" s="28">
        <v>7.0</v>
      </c>
      <c r="AJ17" s="28">
        <v>8.0</v>
      </c>
      <c r="AK17" s="28">
        <v>7.0</v>
      </c>
      <c r="AL17" s="28">
        <v>7.0</v>
      </c>
      <c r="AM17" s="28">
        <v>7.0</v>
      </c>
      <c r="AN17" s="28">
        <v>6.0</v>
      </c>
      <c r="AO17" s="28">
        <v>7.0</v>
      </c>
      <c r="AP17" s="28">
        <v>6.0</v>
      </c>
      <c r="AQ17" s="28">
        <v>8.0</v>
      </c>
      <c r="AR17" s="28">
        <v>8.0</v>
      </c>
      <c r="AS17" s="28">
        <v>8.0</v>
      </c>
      <c r="AT17" s="28">
        <v>6.0</v>
      </c>
      <c r="AU17" s="28" t="s">
        <v>66</v>
      </c>
      <c r="AV17" s="28">
        <v>8.0</v>
      </c>
      <c r="AW17" s="28">
        <v>7.0</v>
      </c>
    </row>
    <row r="18">
      <c r="A18" s="24">
        <v>18.0</v>
      </c>
      <c r="B18" s="2" t="str">
        <f>VLOOKUP(A18,TEAMS!$A$2:$B$43,2,0)</f>
        <v>The Corduroy Pillows</v>
      </c>
      <c r="C18" s="25">
        <f t="shared" si="1"/>
        <v>175.4284</v>
      </c>
      <c r="D18" s="24">
        <f t="shared" si="2"/>
        <v>2</v>
      </c>
      <c r="F18" s="12"/>
      <c r="G18" s="27">
        <v>2.0</v>
      </c>
      <c r="H18" s="28">
        <v>9.0</v>
      </c>
      <c r="I18" s="28">
        <v>9.0</v>
      </c>
      <c r="J18" s="28">
        <v>9.0</v>
      </c>
      <c r="K18" s="28">
        <v>9.0</v>
      </c>
      <c r="L18" s="28">
        <v>8.0</v>
      </c>
      <c r="M18" s="28">
        <v>9.0</v>
      </c>
      <c r="N18" s="28">
        <v>8.0</v>
      </c>
      <c r="O18" s="28">
        <v>8.0</v>
      </c>
      <c r="P18" s="28">
        <v>7.0</v>
      </c>
      <c r="Q18" s="28" t="s">
        <v>66</v>
      </c>
      <c r="R18" s="28">
        <v>8.0</v>
      </c>
      <c r="S18" s="28">
        <v>8.0</v>
      </c>
      <c r="T18" s="28">
        <v>8.0</v>
      </c>
      <c r="U18" s="28">
        <v>8.0</v>
      </c>
      <c r="V18" s="28">
        <v>8.0</v>
      </c>
      <c r="W18" s="28">
        <v>8.0</v>
      </c>
      <c r="X18" s="28">
        <v>7.0</v>
      </c>
      <c r="Y18" s="28">
        <v>8.0</v>
      </c>
      <c r="Z18" s="28">
        <v>8.0</v>
      </c>
      <c r="AA18" s="28">
        <v>8.0</v>
      </c>
      <c r="AB18" s="28">
        <v>9.0</v>
      </c>
      <c r="AC18" s="28">
        <v>8.0</v>
      </c>
      <c r="AD18" s="28">
        <v>8.0</v>
      </c>
      <c r="AE18" s="28">
        <v>9.0</v>
      </c>
      <c r="AF18" s="28">
        <v>9.0</v>
      </c>
      <c r="AG18" s="28">
        <v>9.0</v>
      </c>
      <c r="AH18" s="28">
        <v>8.0</v>
      </c>
      <c r="AI18" s="28">
        <v>9.0</v>
      </c>
      <c r="AJ18" s="28">
        <v>8.0</v>
      </c>
      <c r="AK18" s="28">
        <v>8.0</v>
      </c>
      <c r="AL18" s="28">
        <v>6.0</v>
      </c>
      <c r="AM18" s="28">
        <v>6.0</v>
      </c>
      <c r="AN18" s="28">
        <v>7.0</v>
      </c>
      <c r="AO18" s="28">
        <v>8.0</v>
      </c>
      <c r="AP18" s="28">
        <v>7.0</v>
      </c>
      <c r="AQ18" s="28">
        <v>8.0</v>
      </c>
      <c r="AR18" s="28">
        <v>8.0</v>
      </c>
      <c r="AS18" s="28">
        <v>7.0</v>
      </c>
      <c r="AT18" s="28">
        <v>8.0</v>
      </c>
      <c r="AU18" s="28" t="s">
        <v>66</v>
      </c>
      <c r="AV18" s="28">
        <v>8.0</v>
      </c>
      <c r="AW18" s="28">
        <v>8.0</v>
      </c>
    </row>
    <row r="19">
      <c r="A19" s="24">
        <v>2.0</v>
      </c>
      <c r="B19" s="2" t="str">
        <f>VLOOKUP(A19,TEAMS!$A$2:$B$43,2,0)</f>
        <v>Arno Meats</v>
      </c>
      <c r="C19" s="25">
        <f t="shared" si="1"/>
        <v>174.2858</v>
      </c>
      <c r="D19" s="24">
        <f t="shared" si="2"/>
        <v>3</v>
      </c>
      <c r="F19" s="12"/>
      <c r="G19" s="27">
        <v>3.0</v>
      </c>
      <c r="H19" s="28">
        <v>9.0</v>
      </c>
      <c r="I19" s="28">
        <v>9.0</v>
      </c>
      <c r="J19" s="28">
        <v>8.0</v>
      </c>
      <c r="K19" s="28">
        <v>7.0</v>
      </c>
      <c r="L19" s="28">
        <v>6.0</v>
      </c>
      <c r="M19" s="28">
        <v>9.0</v>
      </c>
      <c r="N19" s="28">
        <v>8.0</v>
      </c>
      <c r="O19" s="28">
        <v>7.0</v>
      </c>
      <c r="P19" s="28">
        <v>7.0</v>
      </c>
      <c r="Q19" s="28" t="s">
        <v>66</v>
      </c>
      <c r="R19" s="28">
        <v>8.0</v>
      </c>
      <c r="S19" s="28">
        <v>9.0</v>
      </c>
      <c r="T19" s="28">
        <v>7.0</v>
      </c>
      <c r="U19" s="28">
        <v>7.0</v>
      </c>
      <c r="V19" s="28">
        <v>7.0</v>
      </c>
      <c r="W19" s="28">
        <v>7.0</v>
      </c>
      <c r="X19" s="28">
        <v>8.0</v>
      </c>
      <c r="Y19" s="28">
        <v>8.0</v>
      </c>
      <c r="Z19" s="28">
        <v>7.0</v>
      </c>
      <c r="AA19" s="28">
        <v>8.0</v>
      </c>
      <c r="AB19" s="28">
        <v>8.0</v>
      </c>
      <c r="AC19" s="28">
        <v>8.0</v>
      </c>
      <c r="AD19" s="28">
        <v>8.0</v>
      </c>
      <c r="AE19" s="28">
        <v>7.0</v>
      </c>
      <c r="AF19" s="28">
        <v>8.0</v>
      </c>
      <c r="AG19" s="28">
        <v>8.0</v>
      </c>
      <c r="AH19" s="28">
        <v>8.0</v>
      </c>
      <c r="AI19" s="28">
        <v>8.0</v>
      </c>
      <c r="AJ19" s="28">
        <v>9.0</v>
      </c>
      <c r="AK19" s="28">
        <v>7.0</v>
      </c>
      <c r="AL19" s="28">
        <v>7.0</v>
      </c>
      <c r="AM19" s="28">
        <v>8.0</v>
      </c>
      <c r="AN19" s="28">
        <v>8.0</v>
      </c>
      <c r="AO19" s="28">
        <v>8.0</v>
      </c>
      <c r="AP19" s="28">
        <v>6.0</v>
      </c>
      <c r="AQ19" s="28">
        <v>7.0</v>
      </c>
      <c r="AR19" s="28">
        <v>8.0</v>
      </c>
      <c r="AS19" s="28">
        <v>7.0</v>
      </c>
      <c r="AT19" s="28">
        <v>8.0</v>
      </c>
      <c r="AU19" s="28" t="s">
        <v>66</v>
      </c>
      <c r="AV19" s="28">
        <v>8.0</v>
      </c>
      <c r="AW19" s="28">
        <v>8.0</v>
      </c>
    </row>
    <row r="20">
      <c r="A20" s="24">
        <v>26.0</v>
      </c>
      <c r="B20" s="2" t="str">
        <f>VLOOKUP(A20,TEAMS!$A$2:$B$43,2,0)</f>
        <v>Cousins’ BBQ</v>
      </c>
      <c r="C20" s="25">
        <f t="shared" si="1"/>
        <v>173.1428</v>
      </c>
      <c r="D20" s="24">
        <f t="shared" si="2"/>
        <v>4</v>
      </c>
      <c r="F20" s="12"/>
      <c r="G20" s="27">
        <v>4.0</v>
      </c>
      <c r="H20" s="28">
        <v>9.0</v>
      </c>
      <c r="I20" s="28">
        <v>9.0</v>
      </c>
      <c r="J20" s="28">
        <v>8.0</v>
      </c>
      <c r="K20" s="28">
        <v>8.0</v>
      </c>
      <c r="L20" s="28">
        <v>8.0</v>
      </c>
      <c r="M20" s="28">
        <v>9.0</v>
      </c>
      <c r="N20" s="28">
        <v>8.0</v>
      </c>
      <c r="O20" s="28">
        <v>6.0</v>
      </c>
      <c r="P20" s="28">
        <v>7.0</v>
      </c>
      <c r="Q20" s="28" t="s">
        <v>66</v>
      </c>
      <c r="R20" s="28">
        <v>8.0</v>
      </c>
      <c r="S20" s="28">
        <v>8.0</v>
      </c>
      <c r="T20" s="28">
        <v>8.0</v>
      </c>
      <c r="U20" s="28">
        <v>8.0</v>
      </c>
      <c r="V20" s="28">
        <v>9.0</v>
      </c>
      <c r="W20" s="28">
        <v>8.0</v>
      </c>
      <c r="X20" s="28">
        <v>7.0</v>
      </c>
      <c r="Y20" s="28">
        <v>9.0</v>
      </c>
      <c r="Z20" s="28">
        <v>7.0</v>
      </c>
      <c r="AA20" s="28">
        <v>7.0</v>
      </c>
      <c r="AB20" s="28">
        <v>8.0</v>
      </c>
      <c r="AC20" s="28">
        <v>7.0</v>
      </c>
      <c r="AD20" s="28">
        <v>6.0</v>
      </c>
      <c r="AE20" s="28">
        <v>8.0</v>
      </c>
      <c r="AF20" s="28">
        <v>8.0</v>
      </c>
      <c r="AG20" s="28">
        <v>8.0</v>
      </c>
      <c r="AH20" s="28">
        <v>8.0</v>
      </c>
      <c r="AI20" s="28">
        <v>7.0</v>
      </c>
      <c r="AJ20" s="28">
        <v>9.0</v>
      </c>
      <c r="AK20" s="28">
        <v>8.0</v>
      </c>
      <c r="AL20" s="28">
        <v>7.0</v>
      </c>
      <c r="AM20" s="28">
        <v>8.0</v>
      </c>
      <c r="AN20" s="28">
        <v>7.0</v>
      </c>
      <c r="AO20" s="28">
        <v>9.0</v>
      </c>
      <c r="AP20" s="28">
        <v>7.0</v>
      </c>
      <c r="AQ20" s="28">
        <v>7.0</v>
      </c>
      <c r="AR20" s="28">
        <v>8.0</v>
      </c>
      <c r="AS20" s="28">
        <v>9.0</v>
      </c>
      <c r="AT20" s="28">
        <v>6.0</v>
      </c>
      <c r="AU20" s="28" t="s">
        <v>66</v>
      </c>
      <c r="AV20" s="28">
        <v>6.0</v>
      </c>
      <c r="AW20" s="28">
        <v>6.0</v>
      </c>
    </row>
    <row r="21" ht="15.75" customHeight="1">
      <c r="A21" s="24">
        <v>29.0</v>
      </c>
      <c r="B21" s="2" t="str">
        <f>VLOOKUP(A21,TEAMS!$A$2:$B$43,2,0)</f>
        <v>Too Sauced to Pork</v>
      </c>
      <c r="C21" s="25">
        <f t="shared" si="1"/>
        <v>172.5716</v>
      </c>
      <c r="D21" s="24">
        <f t="shared" si="2"/>
        <v>5</v>
      </c>
      <c r="F21" s="12"/>
      <c r="G21" s="27">
        <v>5.0</v>
      </c>
      <c r="H21" s="28">
        <v>8.0</v>
      </c>
      <c r="I21" s="28">
        <v>9.0</v>
      </c>
      <c r="J21" s="28">
        <v>7.0</v>
      </c>
      <c r="K21" s="28">
        <v>8.0</v>
      </c>
      <c r="L21" s="28">
        <v>6.0</v>
      </c>
      <c r="M21" s="28">
        <v>9.0</v>
      </c>
      <c r="N21" s="28">
        <v>8.0</v>
      </c>
      <c r="O21" s="28">
        <v>7.0</v>
      </c>
      <c r="P21" s="28">
        <v>7.0</v>
      </c>
      <c r="Q21" s="28" t="s">
        <v>66</v>
      </c>
      <c r="R21" s="28">
        <v>8.0</v>
      </c>
      <c r="S21" s="28">
        <v>8.0</v>
      </c>
      <c r="T21" s="28">
        <v>9.0</v>
      </c>
      <c r="U21" s="28">
        <v>8.0</v>
      </c>
      <c r="V21" s="28">
        <v>9.0</v>
      </c>
      <c r="W21" s="28">
        <v>9.0</v>
      </c>
      <c r="X21" s="28">
        <v>8.0</v>
      </c>
      <c r="Y21" s="28">
        <v>8.0</v>
      </c>
      <c r="Z21" s="28">
        <v>7.0</v>
      </c>
      <c r="AA21" s="28">
        <v>7.0</v>
      </c>
      <c r="AB21" s="28">
        <v>8.0</v>
      </c>
      <c r="AC21" s="28">
        <v>8.0</v>
      </c>
      <c r="AD21" s="28">
        <v>8.0</v>
      </c>
      <c r="AE21" s="28">
        <v>8.0</v>
      </c>
      <c r="AF21" s="28">
        <v>8.0</v>
      </c>
      <c r="AG21" s="28">
        <v>8.0</v>
      </c>
      <c r="AH21" s="28">
        <v>7.0</v>
      </c>
      <c r="AI21" s="28">
        <v>7.0</v>
      </c>
      <c r="AJ21" s="28">
        <v>9.0</v>
      </c>
      <c r="AK21" s="28">
        <v>7.0</v>
      </c>
      <c r="AL21" s="28">
        <v>7.0</v>
      </c>
      <c r="AM21" s="28">
        <v>9.0</v>
      </c>
      <c r="AN21" s="28">
        <v>8.0</v>
      </c>
      <c r="AO21" s="28">
        <v>8.0</v>
      </c>
      <c r="AP21" s="28">
        <v>8.0</v>
      </c>
      <c r="AQ21" s="28">
        <v>9.0</v>
      </c>
      <c r="AR21" s="28">
        <v>8.0</v>
      </c>
      <c r="AS21" s="28">
        <v>5.0</v>
      </c>
      <c r="AT21" s="28">
        <v>7.0</v>
      </c>
      <c r="AU21" s="28" t="s">
        <v>66</v>
      </c>
      <c r="AV21" s="28">
        <v>6.0</v>
      </c>
      <c r="AW21" s="28">
        <v>7.0</v>
      </c>
    </row>
    <row r="22" ht="15.75" customHeight="1">
      <c r="A22" s="24">
        <v>15.0</v>
      </c>
      <c r="B22" s="2" t="str">
        <f>VLOOKUP(A22,TEAMS!$A$2:$B$43,2,0)</f>
        <v>Smoking Stags</v>
      </c>
      <c r="C22" s="25">
        <f t="shared" si="1"/>
        <v>172.5714</v>
      </c>
      <c r="D22" s="24">
        <f t="shared" si="2"/>
        <v>6</v>
      </c>
      <c r="F22" s="12"/>
      <c r="G22" s="27">
        <v>6.0</v>
      </c>
      <c r="H22" s="28">
        <v>5.0</v>
      </c>
      <c r="I22" s="28">
        <v>7.0</v>
      </c>
      <c r="J22" s="28">
        <v>7.0</v>
      </c>
      <c r="K22" s="28">
        <v>7.0</v>
      </c>
      <c r="L22" s="28">
        <v>7.0</v>
      </c>
      <c r="M22" s="28">
        <v>6.0</v>
      </c>
      <c r="N22" s="28">
        <v>8.0</v>
      </c>
      <c r="O22" s="28">
        <v>8.0</v>
      </c>
      <c r="P22" s="28">
        <v>7.0</v>
      </c>
      <c r="Q22" s="28" t="s">
        <v>66</v>
      </c>
      <c r="R22" s="28">
        <v>7.0</v>
      </c>
      <c r="S22" s="28">
        <v>9.0</v>
      </c>
      <c r="T22" s="28">
        <v>8.0</v>
      </c>
      <c r="U22" s="28">
        <v>9.0</v>
      </c>
      <c r="V22" s="28">
        <v>9.0</v>
      </c>
      <c r="W22" s="28">
        <v>8.0</v>
      </c>
      <c r="X22" s="28">
        <v>9.0</v>
      </c>
      <c r="Y22" s="28">
        <v>9.0</v>
      </c>
      <c r="Z22" s="28">
        <v>7.0</v>
      </c>
      <c r="AA22" s="28">
        <v>7.0</v>
      </c>
      <c r="AB22" s="28">
        <v>8.0</v>
      </c>
      <c r="AC22" s="28">
        <v>6.0</v>
      </c>
      <c r="AD22" s="28">
        <v>8.0</v>
      </c>
      <c r="AE22" s="28">
        <v>7.0</v>
      </c>
      <c r="AF22" s="28">
        <v>8.0</v>
      </c>
      <c r="AG22" s="28">
        <v>9.0</v>
      </c>
      <c r="AH22" s="28">
        <v>9.0</v>
      </c>
      <c r="AI22" s="28">
        <v>8.0</v>
      </c>
      <c r="AJ22" s="28">
        <v>9.0</v>
      </c>
      <c r="AK22" s="28">
        <v>9.0</v>
      </c>
      <c r="AL22" s="28">
        <v>7.0</v>
      </c>
      <c r="AM22" s="28">
        <v>7.0</v>
      </c>
      <c r="AN22" s="28">
        <v>6.0</v>
      </c>
      <c r="AO22" s="28">
        <v>8.0</v>
      </c>
      <c r="AP22" s="28">
        <v>8.0</v>
      </c>
      <c r="AQ22" s="28">
        <v>8.0</v>
      </c>
      <c r="AR22" s="28">
        <v>8.0</v>
      </c>
      <c r="AS22" s="28">
        <v>6.0</v>
      </c>
      <c r="AT22" s="28">
        <v>8.0</v>
      </c>
      <c r="AU22" s="28" t="s">
        <v>66</v>
      </c>
      <c r="AV22" s="28">
        <v>7.0</v>
      </c>
      <c r="AW22" s="28">
        <v>9.0</v>
      </c>
    </row>
    <row r="23" ht="15.75" customHeight="1">
      <c r="A23" s="24">
        <v>16.0</v>
      </c>
      <c r="B23" s="2" t="str">
        <f>VLOOKUP(A23,TEAMS!$A$2:$B$43,2,0)</f>
        <v>Q UP</v>
      </c>
      <c r="C23" s="25">
        <f t="shared" si="1"/>
        <v>171.9998</v>
      </c>
      <c r="D23" s="24">
        <f t="shared" si="2"/>
        <v>7</v>
      </c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ht="15.75" customHeight="1">
      <c r="A24" s="24">
        <v>1.0</v>
      </c>
      <c r="B24" s="2" t="str">
        <f>VLOOKUP(A24,TEAMS!$A$2:$B$43,2,0)</f>
        <v>PeeWee's Pig Adventure</v>
      </c>
      <c r="C24" s="25">
        <f t="shared" si="1"/>
        <v>170.2858</v>
      </c>
      <c r="D24" s="24">
        <f t="shared" si="2"/>
        <v>8</v>
      </c>
      <c r="F24" s="12"/>
      <c r="G24" s="29" t="s">
        <v>71</v>
      </c>
      <c r="H24" s="30">
        <f t="shared" ref="H24:AW24" si="3">MIN(H17:H22)</f>
        <v>5</v>
      </c>
      <c r="I24" s="30">
        <f t="shared" si="3"/>
        <v>7</v>
      </c>
      <c r="J24" s="30">
        <f t="shared" si="3"/>
        <v>7</v>
      </c>
      <c r="K24" s="30">
        <f t="shared" si="3"/>
        <v>7</v>
      </c>
      <c r="L24" s="30">
        <f t="shared" si="3"/>
        <v>6</v>
      </c>
      <c r="M24" s="30">
        <f t="shared" si="3"/>
        <v>6</v>
      </c>
      <c r="N24" s="30">
        <f t="shared" si="3"/>
        <v>8</v>
      </c>
      <c r="O24" s="30">
        <f t="shared" si="3"/>
        <v>6</v>
      </c>
      <c r="P24" s="30">
        <f t="shared" si="3"/>
        <v>7</v>
      </c>
      <c r="Q24" s="30">
        <f t="shared" si="3"/>
        <v>0</v>
      </c>
      <c r="R24" s="30">
        <f t="shared" si="3"/>
        <v>7</v>
      </c>
      <c r="S24" s="30">
        <f t="shared" si="3"/>
        <v>8</v>
      </c>
      <c r="T24" s="30">
        <f t="shared" si="3"/>
        <v>7</v>
      </c>
      <c r="U24" s="30">
        <f t="shared" si="3"/>
        <v>7</v>
      </c>
      <c r="V24" s="30">
        <f t="shared" si="3"/>
        <v>7</v>
      </c>
      <c r="W24" s="30">
        <f t="shared" si="3"/>
        <v>7</v>
      </c>
      <c r="X24" s="30">
        <f t="shared" si="3"/>
        <v>7</v>
      </c>
      <c r="Y24" s="30">
        <f t="shared" si="3"/>
        <v>8</v>
      </c>
      <c r="Z24" s="30">
        <f t="shared" si="3"/>
        <v>7</v>
      </c>
      <c r="AA24" s="30">
        <f t="shared" si="3"/>
        <v>7</v>
      </c>
      <c r="AB24" s="30">
        <f t="shared" si="3"/>
        <v>8</v>
      </c>
      <c r="AC24" s="30">
        <f t="shared" si="3"/>
        <v>6</v>
      </c>
      <c r="AD24" s="30">
        <f t="shared" si="3"/>
        <v>6</v>
      </c>
      <c r="AE24" s="30">
        <f t="shared" si="3"/>
        <v>7</v>
      </c>
      <c r="AF24" s="30">
        <f t="shared" si="3"/>
        <v>8</v>
      </c>
      <c r="AG24" s="30">
        <f t="shared" si="3"/>
        <v>8</v>
      </c>
      <c r="AH24" s="30">
        <f t="shared" si="3"/>
        <v>7</v>
      </c>
      <c r="AI24" s="30">
        <f t="shared" si="3"/>
        <v>7</v>
      </c>
      <c r="AJ24" s="30">
        <f t="shared" si="3"/>
        <v>8</v>
      </c>
      <c r="AK24" s="30">
        <f t="shared" si="3"/>
        <v>7</v>
      </c>
      <c r="AL24" s="30">
        <f t="shared" si="3"/>
        <v>6</v>
      </c>
      <c r="AM24" s="30">
        <f t="shared" si="3"/>
        <v>6</v>
      </c>
      <c r="AN24" s="30">
        <f t="shared" si="3"/>
        <v>6</v>
      </c>
      <c r="AO24" s="30">
        <f t="shared" si="3"/>
        <v>7</v>
      </c>
      <c r="AP24" s="30">
        <f t="shared" si="3"/>
        <v>6</v>
      </c>
      <c r="AQ24" s="30">
        <f t="shared" si="3"/>
        <v>7</v>
      </c>
      <c r="AR24" s="30">
        <f t="shared" si="3"/>
        <v>8</v>
      </c>
      <c r="AS24" s="30">
        <f t="shared" si="3"/>
        <v>5</v>
      </c>
      <c r="AT24" s="30">
        <f t="shared" si="3"/>
        <v>6</v>
      </c>
      <c r="AU24" s="30">
        <f t="shared" si="3"/>
        <v>0</v>
      </c>
      <c r="AV24" s="30">
        <f t="shared" si="3"/>
        <v>6</v>
      </c>
      <c r="AW24" s="30">
        <f t="shared" si="3"/>
        <v>6</v>
      </c>
    </row>
    <row r="25" ht="15.75" customHeight="1">
      <c r="A25" s="24">
        <v>12.0</v>
      </c>
      <c r="B25" s="2" t="str">
        <f>VLOOKUP(A25,TEAMS!$A$2:$B$43,2,0)</f>
        <v>Smokin With Sparky </v>
      </c>
      <c r="C25" s="25">
        <f t="shared" si="1"/>
        <v>170.2856</v>
      </c>
      <c r="D25" s="24">
        <f t="shared" si="2"/>
        <v>9</v>
      </c>
      <c r="F25" s="12"/>
      <c r="G25" s="2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</row>
    <row r="26" ht="15.75" customHeight="1">
      <c r="A26" s="24">
        <v>21.0</v>
      </c>
      <c r="B26" s="2" t="str">
        <f>VLOOKUP(A26,TEAMS!$A$2:$B$43,2,0)</f>
        <v>Whiskey Smoked Madness</v>
      </c>
      <c r="C26" s="25">
        <f t="shared" si="1"/>
        <v>169.7142</v>
      </c>
      <c r="D26" s="24">
        <f t="shared" si="2"/>
        <v>10</v>
      </c>
      <c r="F26" s="12"/>
      <c r="G26" s="29" t="s">
        <v>72</v>
      </c>
      <c r="H26" s="30">
        <f t="shared" ref="H26:AW26" si="4">SUM(H17:H22)-H24</f>
        <v>43</v>
      </c>
      <c r="I26" s="30">
        <f t="shared" si="4"/>
        <v>44</v>
      </c>
      <c r="J26" s="30">
        <f t="shared" si="4"/>
        <v>41</v>
      </c>
      <c r="K26" s="30">
        <f t="shared" si="4"/>
        <v>40</v>
      </c>
      <c r="L26" s="30">
        <f t="shared" si="4"/>
        <v>36</v>
      </c>
      <c r="M26" s="30">
        <f t="shared" si="4"/>
        <v>45</v>
      </c>
      <c r="N26" s="30">
        <f t="shared" si="4"/>
        <v>40</v>
      </c>
      <c r="O26" s="30">
        <f t="shared" si="4"/>
        <v>38</v>
      </c>
      <c r="P26" s="30">
        <f t="shared" si="4"/>
        <v>36</v>
      </c>
      <c r="Q26" s="30">
        <f t="shared" si="4"/>
        <v>0</v>
      </c>
      <c r="R26" s="30">
        <f t="shared" si="4"/>
        <v>40</v>
      </c>
      <c r="S26" s="30">
        <f t="shared" si="4"/>
        <v>42</v>
      </c>
      <c r="T26" s="30">
        <f t="shared" si="4"/>
        <v>40</v>
      </c>
      <c r="U26" s="30">
        <f t="shared" si="4"/>
        <v>41</v>
      </c>
      <c r="V26" s="30">
        <f t="shared" si="4"/>
        <v>43</v>
      </c>
      <c r="W26" s="30">
        <f t="shared" si="4"/>
        <v>42</v>
      </c>
      <c r="X26" s="30">
        <f t="shared" si="4"/>
        <v>40</v>
      </c>
      <c r="Y26" s="30">
        <f t="shared" si="4"/>
        <v>43</v>
      </c>
      <c r="Z26" s="30">
        <f t="shared" si="4"/>
        <v>36</v>
      </c>
      <c r="AA26" s="30">
        <f t="shared" si="4"/>
        <v>38</v>
      </c>
      <c r="AB26" s="30">
        <f t="shared" si="4"/>
        <v>42</v>
      </c>
      <c r="AC26" s="30">
        <f t="shared" si="4"/>
        <v>38</v>
      </c>
      <c r="AD26" s="30">
        <f t="shared" si="4"/>
        <v>40</v>
      </c>
      <c r="AE26" s="30">
        <f t="shared" si="4"/>
        <v>41</v>
      </c>
      <c r="AF26" s="30">
        <f t="shared" si="4"/>
        <v>42</v>
      </c>
      <c r="AG26" s="30">
        <f t="shared" si="4"/>
        <v>43</v>
      </c>
      <c r="AH26" s="30">
        <f t="shared" si="4"/>
        <v>41</v>
      </c>
      <c r="AI26" s="30">
        <f t="shared" si="4"/>
        <v>39</v>
      </c>
      <c r="AJ26" s="30">
        <f t="shared" si="4"/>
        <v>44</v>
      </c>
      <c r="AK26" s="30">
        <f t="shared" si="4"/>
        <v>39</v>
      </c>
      <c r="AL26" s="30">
        <f t="shared" si="4"/>
        <v>35</v>
      </c>
      <c r="AM26" s="30">
        <f t="shared" si="4"/>
        <v>39</v>
      </c>
      <c r="AN26" s="30">
        <f t="shared" si="4"/>
        <v>36</v>
      </c>
      <c r="AO26" s="30">
        <f t="shared" si="4"/>
        <v>41</v>
      </c>
      <c r="AP26" s="30">
        <f t="shared" si="4"/>
        <v>36</v>
      </c>
      <c r="AQ26" s="30">
        <f t="shared" si="4"/>
        <v>40</v>
      </c>
      <c r="AR26" s="30">
        <f t="shared" si="4"/>
        <v>40</v>
      </c>
      <c r="AS26" s="30">
        <f t="shared" si="4"/>
        <v>37</v>
      </c>
      <c r="AT26" s="30">
        <f t="shared" si="4"/>
        <v>37</v>
      </c>
      <c r="AU26" s="30">
        <f t="shared" si="4"/>
        <v>0</v>
      </c>
      <c r="AV26" s="30">
        <f t="shared" si="4"/>
        <v>37</v>
      </c>
      <c r="AW26" s="30">
        <f t="shared" si="4"/>
        <v>39</v>
      </c>
    </row>
    <row r="27" ht="15.75" customHeight="1">
      <c r="A27" s="24">
        <v>27.0</v>
      </c>
      <c r="B27" s="2" t="str">
        <f>VLOOKUP(A27,TEAMS!$A$2:$B$43,2,0)</f>
        <v>Red, white &amp; ‘cue</v>
      </c>
      <c r="C27" s="25">
        <f t="shared" si="1"/>
        <v>169.714</v>
      </c>
      <c r="D27" s="24">
        <f t="shared" si="2"/>
        <v>11</v>
      </c>
      <c r="F27" s="12"/>
      <c r="G27" s="29" t="s">
        <v>73</v>
      </c>
      <c r="H27" s="31">
        <f>H26*'Potential Scores &amp; Weighting'!$E$3</f>
        <v>98.2894</v>
      </c>
      <c r="I27" s="31">
        <f>I26*'Potential Scores &amp; Weighting'!$E$3</f>
        <v>100.5752</v>
      </c>
      <c r="J27" s="31">
        <f>J26*'Potential Scores &amp; Weighting'!$E$3</f>
        <v>93.7178</v>
      </c>
      <c r="K27" s="31">
        <f>K26*'Potential Scores &amp; Weighting'!$E$3</f>
        <v>91.432</v>
      </c>
      <c r="L27" s="31">
        <f>L26*'Potential Scores &amp; Weighting'!$E$3</f>
        <v>82.2888</v>
      </c>
      <c r="M27" s="31">
        <f>M26*'Potential Scores &amp; Weighting'!$E$3</f>
        <v>102.861</v>
      </c>
      <c r="N27" s="31">
        <f>N26*'Potential Scores &amp; Weighting'!$E$3</f>
        <v>91.432</v>
      </c>
      <c r="O27" s="31">
        <f>O26*'Potential Scores &amp; Weighting'!$E$3</f>
        <v>86.8604</v>
      </c>
      <c r="P27" s="31">
        <f>P26*'Potential Scores &amp; Weighting'!$E$3</f>
        <v>82.2888</v>
      </c>
      <c r="Q27" s="31">
        <f>Q26*'Potential Scores &amp; Weighting'!$E$3</f>
        <v>0</v>
      </c>
      <c r="R27" s="31">
        <f>R26*'Potential Scores &amp; Weighting'!$E$3</f>
        <v>91.432</v>
      </c>
      <c r="S27" s="31">
        <f>S26*'Potential Scores &amp; Weighting'!$E$3</f>
        <v>96.0036</v>
      </c>
      <c r="T27" s="31">
        <f>T26*'Potential Scores &amp; Weighting'!$E$3</f>
        <v>91.432</v>
      </c>
      <c r="U27" s="31">
        <f>U26*'Potential Scores &amp; Weighting'!$E$3</f>
        <v>93.7178</v>
      </c>
      <c r="V27" s="31">
        <f>V26*'Potential Scores &amp; Weighting'!$E$3</f>
        <v>98.2894</v>
      </c>
      <c r="W27" s="31">
        <f>W26*'Potential Scores &amp; Weighting'!$E$3</f>
        <v>96.0036</v>
      </c>
      <c r="X27" s="31">
        <f>X26*'Potential Scores &amp; Weighting'!$E$3</f>
        <v>91.432</v>
      </c>
      <c r="Y27" s="31">
        <f>Y26*'Potential Scores &amp; Weighting'!$E$3</f>
        <v>98.2894</v>
      </c>
      <c r="Z27" s="31">
        <f>Z26*'Potential Scores &amp; Weighting'!$E$3</f>
        <v>82.2888</v>
      </c>
      <c r="AA27" s="31">
        <f>AA26*'Potential Scores &amp; Weighting'!$E$3</f>
        <v>86.8604</v>
      </c>
      <c r="AB27" s="31">
        <f>AB26*'Potential Scores &amp; Weighting'!$E$3</f>
        <v>96.0036</v>
      </c>
      <c r="AC27" s="31">
        <f>AC26*'Potential Scores &amp; Weighting'!$E$3</f>
        <v>86.8604</v>
      </c>
      <c r="AD27" s="31">
        <f>AD26*'Potential Scores &amp; Weighting'!$E$3</f>
        <v>91.432</v>
      </c>
      <c r="AE27" s="31">
        <f>AE26*'Potential Scores &amp; Weighting'!$E$3</f>
        <v>93.7178</v>
      </c>
      <c r="AF27" s="31">
        <f>AF26*'Potential Scores &amp; Weighting'!$E$3</f>
        <v>96.0036</v>
      </c>
      <c r="AG27" s="31">
        <f>AG26*'Potential Scores &amp; Weighting'!$E$3</f>
        <v>98.2894</v>
      </c>
      <c r="AH27" s="31">
        <f>AH26*'Potential Scores &amp; Weighting'!$E$3</f>
        <v>93.7178</v>
      </c>
      <c r="AI27" s="31">
        <f>AI26*'Potential Scores &amp; Weighting'!$E$3</f>
        <v>89.1462</v>
      </c>
      <c r="AJ27" s="31">
        <f>AJ26*'Potential Scores &amp; Weighting'!$E$3</f>
        <v>100.5752</v>
      </c>
      <c r="AK27" s="31">
        <f>AK26*'Potential Scores &amp; Weighting'!$E$3</f>
        <v>89.1462</v>
      </c>
      <c r="AL27" s="31">
        <f>AL26*'Potential Scores &amp; Weighting'!$E$3</f>
        <v>80.003</v>
      </c>
      <c r="AM27" s="31">
        <f>AM26*'Potential Scores &amp; Weighting'!$E$3</f>
        <v>89.1462</v>
      </c>
      <c r="AN27" s="31">
        <f>AN26*'Potential Scores &amp; Weighting'!$E$3</f>
        <v>82.2888</v>
      </c>
      <c r="AO27" s="31">
        <f>AO26*'Potential Scores &amp; Weighting'!$E$3</f>
        <v>93.7178</v>
      </c>
      <c r="AP27" s="31">
        <f>AP26*'Potential Scores &amp; Weighting'!$E$3</f>
        <v>82.2888</v>
      </c>
      <c r="AQ27" s="31">
        <f>AQ26*'Potential Scores &amp; Weighting'!$E$3</f>
        <v>91.432</v>
      </c>
      <c r="AR27" s="31">
        <f>AR26*'Potential Scores &amp; Weighting'!$E$3</f>
        <v>91.432</v>
      </c>
      <c r="AS27" s="31">
        <f>AS26*'Potential Scores &amp; Weighting'!$E$3</f>
        <v>84.5746</v>
      </c>
      <c r="AT27" s="31">
        <f>AT26*'Potential Scores &amp; Weighting'!$E$3</f>
        <v>84.5746</v>
      </c>
      <c r="AU27" s="31">
        <f>AU26*'Potential Scores &amp; Weighting'!$E$3</f>
        <v>0</v>
      </c>
      <c r="AV27" s="31">
        <f>AV26*'Potential Scores &amp; Weighting'!$E$3</f>
        <v>84.5746</v>
      </c>
      <c r="AW27" s="31">
        <f>AW26*'Potential Scores &amp; Weighting'!$E$3</f>
        <v>89.1462</v>
      </c>
    </row>
    <row r="28" ht="15.75" customHeight="1">
      <c r="A28" s="24">
        <v>25.0</v>
      </c>
      <c r="B28" s="2" t="str">
        <f>VLOOKUP(A28,TEAMS!$A$2:$B$43,2,0)</f>
        <v>Smokin’ Dreams</v>
      </c>
      <c r="C28" s="25">
        <f t="shared" si="1"/>
        <v>165.7144</v>
      </c>
      <c r="D28" s="24">
        <f t="shared" si="2"/>
        <v>12</v>
      </c>
      <c r="F28" s="12"/>
      <c r="G28" s="29" t="s">
        <v>74</v>
      </c>
      <c r="H28" s="30">
        <f t="shared" ref="H28:AW28" si="5">_xlfn.RANK.EQ(H27,$H$27:$AW$27)</f>
        <v>4</v>
      </c>
      <c r="I28" s="30">
        <f t="shared" si="5"/>
        <v>2</v>
      </c>
      <c r="J28" s="30">
        <f t="shared" si="5"/>
        <v>12</v>
      </c>
      <c r="K28" s="30">
        <f t="shared" si="5"/>
        <v>17</v>
      </c>
      <c r="L28" s="30">
        <f t="shared" si="5"/>
        <v>35</v>
      </c>
      <c r="M28" s="30">
        <f t="shared" si="5"/>
        <v>1</v>
      </c>
      <c r="N28" s="30">
        <f t="shared" si="5"/>
        <v>17</v>
      </c>
      <c r="O28" s="30">
        <f t="shared" si="5"/>
        <v>29</v>
      </c>
      <c r="P28" s="30">
        <f t="shared" si="5"/>
        <v>35</v>
      </c>
      <c r="Q28" s="30">
        <f t="shared" si="5"/>
        <v>41</v>
      </c>
      <c r="R28" s="30">
        <f t="shared" si="5"/>
        <v>17</v>
      </c>
      <c r="S28" s="30">
        <f t="shared" si="5"/>
        <v>8</v>
      </c>
      <c r="T28" s="30">
        <f t="shared" si="5"/>
        <v>17</v>
      </c>
      <c r="U28" s="30">
        <f t="shared" si="5"/>
        <v>12</v>
      </c>
      <c r="V28" s="30">
        <f t="shared" si="5"/>
        <v>4</v>
      </c>
      <c r="W28" s="30">
        <f t="shared" si="5"/>
        <v>8</v>
      </c>
      <c r="X28" s="30">
        <f t="shared" si="5"/>
        <v>17</v>
      </c>
      <c r="Y28" s="30">
        <f t="shared" si="5"/>
        <v>4</v>
      </c>
      <c r="Z28" s="30">
        <f t="shared" si="5"/>
        <v>35</v>
      </c>
      <c r="AA28" s="30">
        <f t="shared" si="5"/>
        <v>29</v>
      </c>
      <c r="AB28" s="30">
        <f t="shared" si="5"/>
        <v>8</v>
      </c>
      <c r="AC28" s="30">
        <f t="shared" si="5"/>
        <v>29</v>
      </c>
      <c r="AD28" s="30">
        <f t="shared" si="5"/>
        <v>17</v>
      </c>
      <c r="AE28" s="30">
        <f t="shared" si="5"/>
        <v>12</v>
      </c>
      <c r="AF28" s="30">
        <f t="shared" si="5"/>
        <v>8</v>
      </c>
      <c r="AG28" s="30">
        <f t="shared" si="5"/>
        <v>4</v>
      </c>
      <c r="AH28" s="30">
        <f t="shared" si="5"/>
        <v>12</v>
      </c>
      <c r="AI28" s="30">
        <f t="shared" si="5"/>
        <v>25</v>
      </c>
      <c r="AJ28" s="30">
        <f t="shared" si="5"/>
        <v>2</v>
      </c>
      <c r="AK28" s="30">
        <f t="shared" si="5"/>
        <v>25</v>
      </c>
      <c r="AL28" s="30">
        <f t="shared" si="5"/>
        <v>40</v>
      </c>
      <c r="AM28" s="30">
        <f t="shared" si="5"/>
        <v>25</v>
      </c>
      <c r="AN28" s="30">
        <f t="shared" si="5"/>
        <v>35</v>
      </c>
      <c r="AO28" s="30">
        <f t="shared" si="5"/>
        <v>12</v>
      </c>
      <c r="AP28" s="30">
        <f t="shared" si="5"/>
        <v>35</v>
      </c>
      <c r="AQ28" s="30">
        <f t="shared" si="5"/>
        <v>17</v>
      </c>
      <c r="AR28" s="30">
        <f t="shared" si="5"/>
        <v>17</v>
      </c>
      <c r="AS28" s="30">
        <f t="shared" si="5"/>
        <v>32</v>
      </c>
      <c r="AT28" s="30">
        <f t="shared" si="5"/>
        <v>32</v>
      </c>
      <c r="AU28" s="30">
        <f t="shared" si="5"/>
        <v>41</v>
      </c>
      <c r="AV28" s="30">
        <f t="shared" si="5"/>
        <v>32</v>
      </c>
      <c r="AW28" s="30">
        <f t="shared" si="5"/>
        <v>25</v>
      </c>
    </row>
    <row r="29" ht="15.75" customHeight="1">
      <c r="A29" s="24">
        <v>17.0</v>
      </c>
      <c r="B29" s="2" t="str">
        <f>VLOOKUP(A29,TEAMS!$A$2:$B$43,2,0)</f>
        <v>Wee Three Piggies</v>
      </c>
      <c r="C29" s="25">
        <f t="shared" si="1"/>
        <v>165.1426</v>
      </c>
      <c r="D29" s="24">
        <f t="shared" si="2"/>
        <v>13</v>
      </c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ht="15.75" customHeight="1">
      <c r="A30" s="24">
        <v>3.0</v>
      </c>
      <c r="B30" s="2" t="str">
        <f>VLOOKUP(A30,TEAMS!$A$2:$B$43,2,0)</f>
        <v>Notorius P.I.G.</v>
      </c>
      <c r="C30" s="25">
        <f t="shared" si="1"/>
        <v>164.5714</v>
      </c>
      <c r="D30" s="24">
        <f t="shared" si="2"/>
        <v>14</v>
      </c>
      <c r="F30" s="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ht="15.75" customHeight="1">
      <c r="A31" s="24">
        <v>14.0</v>
      </c>
      <c r="B31" s="2" t="str">
        <f>VLOOKUP(A31,TEAMS!$A$2:$B$43,2,0)</f>
        <v>Smokey Jokers</v>
      </c>
      <c r="C31" s="25">
        <f t="shared" si="1"/>
        <v>164</v>
      </c>
      <c r="D31" s="24">
        <f t="shared" si="2"/>
        <v>15</v>
      </c>
      <c r="F31" s="17" t="s">
        <v>75</v>
      </c>
      <c r="G31" s="1" t="s">
        <v>2</v>
      </c>
      <c r="H31" s="24">
        <v>51.0</v>
      </c>
      <c r="I31" s="24">
        <v>52.0</v>
      </c>
      <c r="J31" s="24">
        <v>53.0</v>
      </c>
      <c r="K31" s="24">
        <v>54.0</v>
      </c>
      <c r="L31" s="24">
        <v>55.0</v>
      </c>
      <c r="M31" s="24">
        <v>56.0</v>
      </c>
      <c r="N31" s="24">
        <v>57.0</v>
      </c>
      <c r="O31" s="24">
        <v>58.0</v>
      </c>
      <c r="P31" s="24">
        <v>59.0</v>
      </c>
      <c r="Q31" s="24">
        <v>60.0</v>
      </c>
      <c r="R31" s="24">
        <v>61.0</v>
      </c>
      <c r="S31" s="24">
        <v>62.0</v>
      </c>
      <c r="T31" s="24">
        <v>63.0</v>
      </c>
      <c r="U31" s="24">
        <v>64.0</v>
      </c>
      <c r="V31" s="24">
        <v>65.0</v>
      </c>
      <c r="W31" s="24">
        <v>66.0</v>
      </c>
      <c r="X31" s="24">
        <v>67.0</v>
      </c>
      <c r="Y31" s="24">
        <v>68.0</v>
      </c>
      <c r="Z31" s="24">
        <v>69.0</v>
      </c>
      <c r="AA31" s="24">
        <v>70.0</v>
      </c>
      <c r="AB31" s="24">
        <v>71.0</v>
      </c>
      <c r="AC31" s="24">
        <v>72.0</v>
      </c>
      <c r="AD31" s="24">
        <v>73.0</v>
      </c>
      <c r="AE31" s="24">
        <v>74.0</v>
      </c>
      <c r="AF31" s="24">
        <v>75.0</v>
      </c>
      <c r="AG31" s="24">
        <v>76.0</v>
      </c>
      <c r="AH31" s="24">
        <v>77.0</v>
      </c>
      <c r="AI31" s="24">
        <v>78.0</v>
      </c>
      <c r="AJ31" s="24">
        <v>79.0</v>
      </c>
      <c r="AK31" s="24">
        <v>80.0</v>
      </c>
      <c r="AL31" s="24">
        <v>81.0</v>
      </c>
      <c r="AM31" s="24">
        <v>82.0</v>
      </c>
      <c r="AN31" s="24">
        <v>83.0</v>
      </c>
      <c r="AO31" s="24">
        <v>84.0</v>
      </c>
      <c r="AP31" s="24">
        <v>85.0</v>
      </c>
      <c r="AQ31" s="24">
        <v>86.0</v>
      </c>
      <c r="AR31" s="24">
        <v>87.0</v>
      </c>
      <c r="AS31" s="24">
        <v>88.0</v>
      </c>
      <c r="AT31" s="24">
        <v>89.0</v>
      </c>
      <c r="AU31" s="24">
        <v>90.0</v>
      </c>
      <c r="AV31" s="24">
        <v>91.0</v>
      </c>
      <c r="AW31" s="24">
        <v>92.0</v>
      </c>
    </row>
    <row r="32" ht="15.75" customHeight="1">
      <c r="A32" s="24">
        <v>4.0</v>
      </c>
      <c r="B32" s="2" t="str">
        <f>VLOOKUP(A32,TEAMS!$A$2:$B$43,2,0)</f>
        <v>Grilluminati</v>
      </c>
      <c r="C32" s="25">
        <f t="shared" si="1"/>
        <v>163.9998</v>
      </c>
      <c r="D32" s="24">
        <f t="shared" si="2"/>
        <v>16</v>
      </c>
      <c r="F32" s="12"/>
      <c r="G32" s="19" t="s">
        <v>59</v>
      </c>
      <c r="H32" s="19">
        <v>1.0</v>
      </c>
      <c r="I32" s="19">
        <v>2.0</v>
      </c>
      <c r="J32" s="19">
        <v>3.0</v>
      </c>
      <c r="K32" s="19">
        <v>4.0</v>
      </c>
      <c r="L32" s="19">
        <v>5.0</v>
      </c>
      <c r="M32" s="19">
        <v>6.0</v>
      </c>
      <c r="N32" s="19">
        <v>7.0</v>
      </c>
      <c r="O32" s="19">
        <v>8.0</v>
      </c>
      <c r="P32" s="19">
        <v>9.0</v>
      </c>
      <c r="Q32" s="19">
        <v>10.0</v>
      </c>
      <c r="R32" s="19">
        <v>11.0</v>
      </c>
      <c r="S32" s="19">
        <v>12.0</v>
      </c>
      <c r="T32" s="19">
        <v>13.0</v>
      </c>
      <c r="U32" s="19">
        <v>14.0</v>
      </c>
      <c r="V32" s="19">
        <v>15.0</v>
      </c>
      <c r="W32" s="19">
        <v>16.0</v>
      </c>
      <c r="X32" s="19">
        <v>17.0</v>
      </c>
      <c r="Y32" s="19">
        <v>18.0</v>
      </c>
      <c r="Z32" s="19">
        <v>19.0</v>
      </c>
      <c r="AA32" s="19">
        <v>20.0</v>
      </c>
      <c r="AB32" s="19">
        <v>21.0</v>
      </c>
      <c r="AC32" s="19">
        <v>22.0</v>
      </c>
      <c r="AD32" s="19">
        <v>23.0</v>
      </c>
      <c r="AE32" s="19">
        <v>24.0</v>
      </c>
      <c r="AF32" s="19">
        <v>25.0</v>
      </c>
      <c r="AG32" s="19">
        <v>26.0</v>
      </c>
      <c r="AH32" s="19">
        <v>27.0</v>
      </c>
      <c r="AI32" s="19">
        <v>28.0</v>
      </c>
      <c r="AJ32" s="19">
        <v>29.0</v>
      </c>
      <c r="AK32" s="19">
        <v>30.0</v>
      </c>
      <c r="AL32" s="19">
        <v>31.0</v>
      </c>
      <c r="AM32" s="19">
        <v>32.0</v>
      </c>
      <c r="AN32" s="19">
        <v>33.0</v>
      </c>
      <c r="AO32" s="19">
        <v>34.0</v>
      </c>
      <c r="AP32" s="19">
        <v>35.0</v>
      </c>
      <c r="AQ32" s="19">
        <v>36.0</v>
      </c>
      <c r="AR32" s="19">
        <v>37.0</v>
      </c>
      <c r="AS32" s="19">
        <v>38.0</v>
      </c>
      <c r="AT32" s="19">
        <v>39.0</v>
      </c>
      <c r="AU32" s="19">
        <v>40.0</v>
      </c>
      <c r="AV32" s="19">
        <v>41.0</v>
      </c>
      <c r="AW32" s="19">
        <v>42.0</v>
      </c>
    </row>
    <row r="33" ht="15.75" customHeight="1">
      <c r="A33" s="24">
        <v>37.0</v>
      </c>
      <c r="B33" s="2" t="str">
        <f>VLOOKUP(A33,TEAMS!$A$2:$B$43,2,0)</f>
        <v>Whiskey Wine and a Little Swine</v>
      </c>
      <c r="C33" s="25">
        <f t="shared" si="1"/>
        <v>163.9998</v>
      </c>
      <c r="D33" s="24">
        <f t="shared" si="2"/>
        <v>16</v>
      </c>
      <c r="F33" s="12"/>
      <c r="G33" s="27">
        <v>1.0</v>
      </c>
      <c r="H33" s="28">
        <v>9.0</v>
      </c>
      <c r="I33" s="28">
        <v>9.0</v>
      </c>
      <c r="J33" s="28">
        <v>9.0</v>
      </c>
      <c r="K33" s="28">
        <v>8.0</v>
      </c>
      <c r="L33" s="28">
        <v>8.0</v>
      </c>
      <c r="M33" s="28">
        <v>9.0</v>
      </c>
      <c r="N33" s="28">
        <v>8.0</v>
      </c>
      <c r="O33" s="28">
        <v>9.0</v>
      </c>
      <c r="P33" s="28">
        <v>8.0</v>
      </c>
      <c r="Q33" s="28" t="s">
        <v>66</v>
      </c>
      <c r="R33" s="28">
        <v>8.0</v>
      </c>
      <c r="S33" s="28">
        <v>8.0</v>
      </c>
      <c r="T33" s="28">
        <v>7.0</v>
      </c>
      <c r="U33" s="28">
        <v>8.0</v>
      </c>
      <c r="V33" s="28">
        <v>7.0</v>
      </c>
      <c r="W33" s="28">
        <v>9.0</v>
      </c>
      <c r="X33" s="28">
        <v>9.0</v>
      </c>
      <c r="Y33" s="28">
        <v>9.0</v>
      </c>
      <c r="Z33" s="28">
        <v>8.0</v>
      </c>
      <c r="AA33" s="28">
        <v>8.0</v>
      </c>
      <c r="AB33" s="28">
        <v>8.0</v>
      </c>
      <c r="AC33" s="28">
        <v>8.0</v>
      </c>
      <c r="AD33" s="28">
        <v>7.0</v>
      </c>
      <c r="AE33" s="28">
        <v>8.0</v>
      </c>
      <c r="AF33" s="28">
        <v>7.0</v>
      </c>
      <c r="AG33" s="28">
        <v>7.0</v>
      </c>
      <c r="AH33" s="28">
        <v>9.0</v>
      </c>
      <c r="AI33" s="28">
        <v>7.0</v>
      </c>
      <c r="AJ33" s="28">
        <v>9.0</v>
      </c>
      <c r="AK33" s="28">
        <v>7.0</v>
      </c>
      <c r="AL33" s="28">
        <v>9.0</v>
      </c>
      <c r="AM33" s="28">
        <v>8.0</v>
      </c>
      <c r="AN33" s="28">
        <v>6.0</v>
      </c>
      <c r="AO33" s="28">
        <v>7.0</v>
      </c>
      <c r="AP33" s="28">
        <v>7.0</v>
      </c>
      <c r="AQ33" s="28">
        <v>8.0</v>
      </c>
      <c r="AR33" s="28">
        <v>7.0</v>
      </c>
      <c r="AS33" s="28">
        <v>8.0</v>
      </c>
      <c r="AT33" s="28">
        <v>6.0</v>
      </c>
      <c r="AU33" s="28" t="s">
        <v>66</v>
      </c>
      <c r="AV33" s="28">
        <v>8.0</v>
      </c>
      <c r="AW33" s="28">
        <v>8.0</v>
      </c>
    </row>
    <row r="34" ht="15.75" customHeight="1">
      <c r="A34" s="24">
        <v>11.0</v>
      </c>
      <c r="B34" s="2" t="str">
        <f>VLOOKUP(A34,TEAMS!$A$2:$B$43,2,0)</f>
        <v>Traditions of Excellence</v>
      </c>
      <c r="C34" s="25">
        <f t="shared" si="1"/>
        <v>162.2856</v>
      </c>
      <c r="D34" s="24">
        <f t="shared" si="2"/>
        <v>18</v>
      </c>
      <c r="F34" s="12"/>
      <c r="G34" s="27">
        <v>2.0</v>
      </c>
      <c r="H34" s="28">
        <v>9.0</v>
      </c>
      <c r="I34" s="28">
        <v>9.0</v>
      </c>
      <c r="J34" s="28">
        <v>9.0</v>
      </c>
      <c r="K34" s="28">
        <v>9.0</v>
      </c>
      <c r="L34" s="28">
        <v>8.0</v>
      </c>
      <c r="M34" s="28">
        <v>9.0</v>
      </c>
      <c r="N34" s="28">
        <v>8.0</v>
      </c>
      <c r="O34" s="28">
        <v>8.0</v>
      </c>
      <c r="P34" s="28">
        <v>6.0</v>
      </c>
      <c r="Q34" s="28" t="s">
        <v>66</v>
      </c>
      <c r="R34" s="28">
        <v>7.0</v>
      </c>
      <c r="S34" s="28">
        <v>9.0</v>
      </c>
      <c r="T34" s="28">
        <v>9.0</v>
      </c>
      <c r="U34" s="28">
        <v>9.0</v>
      </c>
      <c r="V34" s="28">
        <v>8.0</v>
      </c>
      <c r="W34" s="28">
        <v>9.0</v>
      </c>
      <c r="X34" s="28">
        <v>8.0</v>
      </c>
      <c r="Y34" s="28">
        <v>9.0</v>
      </c>
      <c r="Z34" s="28">
        <v>7.0</v>
      </c>
      <c r="AA34" s="28">
        <v>8.0</v>
      </c>
      <c r="AB34" s="28">
        <v>9.0</v>
      </c>
      <c r="AC34" s="28">
        <v>8.0</v>
      </c>
      <c r="AD34" s="28">
        <v>8.0</v>
      </c>
      <c r="AE34" s="28">
        <v>8.0</v>
      </c>
      <c r="AF34" s="28">
        <v>8.0</v>
      </c>
      <c r="AG34" s="28">
        <v>9.0</v>
      </c>
      <c r="AH34" s="28">
        <v>9.0</v>
      </c>
      <c r="AI34" s="28">
        <v>9.0</v>
      </c>
      <c r="AJ34" s="28">
        <v>8.0</v>
      </c>
      <c r="AK34" s="28">
        <v>8.0</v>
      </c>
      <c r="AL34" s="28">
        <v>7.0</v>
      </c>
      <c r="AM34" s="28">
        <v>7.0</v>
      </c>
      <c r="AN34" s="28">
        <v>6.0</v>
      </c>
      <c r="AO34" s="28">
        <v>7.0</v>
      </c>
      <c r="AP34" s="28">
        <v>7.0</v>
      </c>
      <c r="AQ34" s="28">
        <v>7.0</v>
      </c>
      <c r="AR34" s="28">
        <v>8.0</v>
      </c>
      <c r="AS34" s="28">
        <v>8.0</v>
      </c>
      <c r="AT34" s="28">
        <v>8.0</v>
      </c>
      <c r="AU34" s="28" t="s">
        <v>66</v>
      </c>
      <c r="AV34" s="28">
        <v>8.0</v>
      </c>
      <c r="AW34" s="28">
        <v>7.0</v>
      </c>
    </row>
    <row r="35" ht="15.75" customHeight="1">
      <c r="A35" s="24">
        <v>24.0</v>
      </c>
      <c r="B35" s="2" t="str">
        <f>VLOOKUP(A35,TEAMS!$A$2:$B$43,2,0)</f>
        <v>Satriale's</v>
      </c>
      <c r="C35" s="25">
        <f t="shared" si="1"/>
        <v>161.7144</v>
      </c>
      <c r="D35" s="24">
        <f t="shared" si="2"/>
        <v>19</v>
      </c>
      <c r="F35" s="12"/>
      <c r="G35" s="27">
        <v>3.0</v>
      </c>
      <c r="H35" s="28">
        <v>8.0</v>
      </c>
      <c r="I35" s="28">
        <v>9.0</v>
      </c>
      <c r="J35" s="28">
        <v>8.0</v>
      </c>
      <c r="K35" s="28">
        <v>7.0</v>
      </c>
      <c r="L35" s="28">
        <v>7.0</v>
      </c>
      <c r="M35" s="28">
        <v>9.0</v>
      </c>
      <c r="N35" s="28">
        <v>8.0</v>
      </c>
      <c r="O35" s="28">
        <v>7.0</v>
      </c>
      <c r="P35" s="28">
        <v>7.0</v>
      </c>
      <c r="Q35" s="28" t="s">
        <v>66</v>
      </c>
      <c r="R35" s="28">
        <v>8.0</v>
      </c>
      <c r="S35" s="28">
        <v>9.0</v>
      </c>
      <c r="T35" s="28">
        <v>8.0</v>
      </c>
      <c r="U35" s="28">
        <v>8.0</v>
      </c>
      <c r="V35" s="28">
        <v>9.0</v>
      </c>
      <c r="W35" s="28">
        <v>9.0</v>
      </c>
      <c r="X35" s="28">
        <v>8.0</v>
      </c>
      <c r="Y35" s="28">
        <v>9.0</v>
      </c>
      <c r="Z35" s="28">
        <v>7.0</v>
      </c>
      <c r="AA35" s="28">
        <v>8.0</v>
      </c>
      <c r="AB35" s="28">
        <v>9.0</v>
      </c>
      <c r="AC35" s="28">
        <v>7.0</v>
      </c>
      <c r="AD35" s="28">
        <v>8.0</v>
      </c>
      <c r="AE35" s="28">
        <v>7.0</v>
      </c>
      <c r="AF35" s="28">
        <v>6.0</v>
      </c>
      <c r="AG35" s="28">
        <v>8.0</v>
      </c>
      <c r="AH35" s="28">
        <v>9.0</v>
      </c>
      <c r="AI35" s="28">
        <v>8.0</v>
      </c>
      <c r="AJ35" s="28">
        <v>7.0</v>
      </c>
      <c r="AK35" s="28">
        <v>7.0</v>
      </c>
      <c r="AL35" s="28">
        <v>8.0</v>
      </c>
      <c r="AM35" s="28">
        <v>8.0</v>
      </c>
      <c r="AN35" s="28">
        <v>9.0</v>
      </c>
      <c r="AO35" s="28">
        <v>8.0</v>
      </c>
      <c r="AP35" s="28">
        <v>6.0</v>
      </c>
      <c r="AQ35" s="28">
        <v>8.0</v>
      </c>
      <c r="AR35" s="28">
        <v>9.0</v>
      </c>
      <c r="AS35" s="28">
        <v>8.0</v>
      </c>
      <c r="AT35" s="28">
        <v>7.0</v>
      </c>
      <c r="AU35" s="28" t="s">
        <v>66</v>
      </c>
      <c r="AV35" s="28">
        <v>7.0</v>
      </c>
      <c r="AW35" s="28">
        <v>9.0</v>
      </c>
    </row>
    <row r="36" ht="15.75" customHeight="1">
      <c r="A36" s="24">
        <v>23.0</v>
      </c>
      <c r="B36" s="2" t="str">
        <f>VLOOKUP(A36,TEAMS!$A$2:$B$43,2,0)</f>
        <v>Me Rub You Long Time!</v>
      </c>
      <c r="C36" s="25">
        <f t="shared" si="1"/>
        <v>161.7142</v>
      </c>
      <c r="D36" s="24">
        <f t="shared" si="2"/>
        <v>20</v>
      </c>
      <c r="F36" s="12"/>
      <c r="G36" s="27">
        <v>4.0</v>
      </c>
      <c r="H36" s="28">
        <v>9.0</v>
      </c>
      <c r="I36" s="28">
        <v>9.0</v>
      </c>
      <c r="J36" s="28">
        <v>8.0</v>
      </c>
      <c r="K36" s="28">
        <v>9.0</v>
      </c>
      <c r="L36" s="28">
        <v>9.0</v>
      </c>
      <c r="M36" s="28">
        <v>8.0</v>
      </c>
      <c r="N36" s="28">
        <v>8.0</v>
      </c>
      <c r="O36" s="28">
        <v>9.0</v>
      </c>
      <c r="P36" s="28">
        <v>8.0</v>
      </c>
      <c r="Q36" s="28" t="s">
        <v>66</v>
      </c>
      <c r="R36" s="28">
        <v>9.0</v>
      </c>
      <c r="S36" s="28">
        <v>8.0</v>
      </c>
      <c r="T36" s="28">
        <v>7.0</v>
      </c>
      <c r="U36" s="28">
        <v>8.0</v>
      </c>
      <c r="V36" s="28">
        <v>8.0</v>
      </c>
      <c r="W36" s="28">
        <v>8.0</v>
      </c>
      <c r="X36" s="28">
        <v>7.0</v>
      </c>
      <c r="Y36" s="28">
        <v>8.0</v>
      </c>
      <c r="Z36" s="28">
        <v>8.0</v>
      </c>
      <c r="AA36" s="28">
        <v>7.0</v>
      </c>
      <c r="AB36" s="28">
        <v>8.0</v>
      </c>
      <c r="AC36" s="28">
        <v>7.0</v>
      </c>
      <c r="AD36" s="28">
        <v>8.0</v>
      </c>
      <c r="AE36" s="28">
        <v>7.0</v>
      </c>
      <c r="AF36" s="28">
        <v>8.0</v>
      </c>
      <c r="AG36" s="28">
        <v>9.0</v>
      </c>
      <c r="AH36" s="28">
        <v>8.0</v>
      </c>
      <c r="AI36" s="28">
        <v>7.0</v>
      </c>
      <c r="AJ36" s="28">
        <v>8.0</v>
      </c>
      <c r="AK36" s="28">
        <v>8.0</v>
      </c>
      <c r="AL36" s="28">
        <v>8.0</v>
      </c>
      <c r="AM36" s="28">
        <v>8.0</v>
      </c>
      <c r="AN36" s="28">
        <v>6.0</v>
      </c>
      <c r="AO36" s="28">
        <v>7.0</v>
      </c>
      <c r="AP36" s="28">
        <v>6.0</v>
      </c>
      <c r="AQ36" s="28">
        <v>7.0</v>
      </c>
      <c r="AR36" s="28">
        <v>8.0</v>
      </c>
      <c r="AS36" s="28">
        <v>7.0</v>
      </c>
      <c r="AT36" s="28">
        <v>5.0</v>
      </c>
      <c r="AU36" s="28" t="s">
        <v>66</v>
      </c>
      <c r="AV36" s="28">
        <v>8.0</v>
      </c>
      <c r="AW36" s="28">
        <v>6.0</v>
      </c>
    </row>
    <row r="37" ht="15.75" customHeight="1">
      <c r="A37" s="24">
        <v>13.0</v>
      </c>
      <c r="B37" s="2" t="str">
        <f>VLOOKUP(A37,TEAMS!$A$2:$B$43,2,0)</f>
        <v>Seventh Rib Society</v>
      </c>
      <c r="C37" s="25">
        <f t="shared" si="1"/>
        <v>161.7142</v>
      </c>
      <c r="D37" s="24">
        <f t="shared" si="2"/>
        <v>20</v>
      </c>
      <c r="F37" s="12"/>
      <c r="G37" s="27">
        <v>5.0</v>
      </c>
      <c r="H37" s="28">
        <v>8.0</v>
      </c>
      <c r="I37" s="28">
        <v>8.0</v>
      </c>
      <c r="J37" s="28">
        <v>7.0</v>
      </c>
      <c r="K37" s="28">
        <v>9.0</v>
      </c>
      <c r="L37" s="28">
        <v>5.0</v>
      </c>
      <c r="M37" s="28">
        <v>9.0</v>
      </c>
      <c r="N37" s="28">
        <v>7.0</v>
      </c>
      <c r="O37" s="28">
        <v>7.0</v>
      </c>
      <c r="P37" s="28">
        <v>7.0</v>
      </c>
      <c r="Q37" s="28" t="s">
        <v>66</v>
      </c>
      <c r="R37" s="28">
        <v>8.0</v>
      </c>
      <c r="S37" s="28">
        <v>7.0</v>
      </c>
      <c r="T37" s="28">
        <v>8.0</v>
      </c>
      <c r="U37" s="28">
        <v>8.0</v>
      </c>
      <c r="V37" s="28">
        <v>9.0</v>
      </c>
      <c r="W37" s="28">
        <v>9.0</v>
      </c>
      <c r="X37" s="28">
        <v>9.0</v>
      </c>
      <c r="Y37" s="28">
        <v>9.0</v>
      </c>
      <c r="Z37" s="28">
        <v>7.0</v>
      </c>
      <c r="AA37" s="28">
        <v>7.0</v>
      </c>
      <c r="AB37" s="28">
        <v>8.0</v>
      </c>
      <c r="AC37" s="28">
        <v>7.0</v>
      </c>
      <c r="AD37" s="28">
        <v>7.0</v>
      </c>
      <c r="AE37" s="28">
        <v>8.0</v>
      </c>
      <c r="AF37" s="28">
        <v>8.0</v>
      </c>
      <c r="AG37" s="28">
        <v>8.0</v>
      </c>
      <c r="AH37" s="28">
        <v>8.0</v>
      </c>
      <c r="AI37" s="28">
        <v>8.0</v>
      </c>
      <c r="AJ37" s="28">
        <v>9.0</v>
      </c>
      <c r="AK37" s="28">
        <v>7.0</v>
      </c>
      <c r="AL37" s="28">
        <v>8.0</v>
      </c>
      <c r="AM37" s="28">
        <v>9.0</v>
      </c>
      <c r="AN37" s="28">
        <v>9.0</v>
      </c>
      <c r="AO37" s="28">
        <v>7.0</v>
      </c>
      <c r="AP37" s="28">
        <v>8.0</v>
      </c>
      <c r="AQ37" s="28">
        <v>8.0</v>
      </c>
      <c r="AR37" s="28">
        <v>8.0</v>
      </c>
      <c r="AS37" s="28">
        <v>4.0</v>
      </c>
      <c r="AT37" s="28">
        <v>7.0</v>
      </c>
      <c r="AU37" s="28" t="s">
        <v>66</v>
      </c>
      <c r="AV37" s="28">
        <v>6.0</v>
      </c>
      <c r="AW37" s="28">
        <v>7.0</v>
      </c>
    </row>
    <row r="38" ht="15.75" customHeight="1">
      <c r="A38" s="24">
        <v>34.0</v>
      </c>
      <c r="B38" s="2" t="str">
        <f>VLOOKUP(A38,TEAMS!$A$2:$B$43,2,0)</f>
        <v>Silence of the Hams/Complete Legal</v>
      </c>
      <c r="C38" s="25">
        <f t="shared" si="1"/>
        <v>160.5716</v>
      </c>
      <c r="D38" s="24">
        <f t="shared" si="2"/>
        <v>22</v>
      </c>
      <c r="F38" s="12"/>
      <c r="G38" s="27">
        <v>6.0</v>
      </c>
      <c r="H38" s="28">
        <v>8.0</v>
      </c>
      <c r="I38" s="28">
        <v>8.0</v>
      </c>
      <c r="J38" s="28">
        <v>7.0</v>
      </c>
      <c r="K38" s="28">
        <v>5.0</v>
      </c>
      <c r="L38" s="28">
        <v>5.0</v>
      </c>
      <c r="M38" s="28">
        <v>5.0</v>
      </c>
      <c r="N38" s="28">
        <v>7.0</v>
      </c>
      <c r="O38" s="28">
        <v>8.0</v>
      </c>
      <c r="P38" s="28">
        <v>6.0</v>
      </c>
      <c r="Q38" s="28" t="s">
        <v>66</v>
      </c>
      <c r="R38" s="28">
        <v>6.0</v>
      </c>
      <c r="S38" s="28">
        <v>9.0</v>
      </c>
      <c r="T38" s="28">
        <v>7.0</v>
      </c>
      <c r="U38" s="28">
        <v>9.0</v>
      </c>
      <c r="V38" s="28">
        <v>9.0</v>
      </c>
      <c r="W38" s="28">
        <v>8.0</v>
      </c>
      <c r="X38" s="28">
        <v>9.0</v>
      </c>
      <c r="Y38" s="28">
        <v>9.0</v>
      </c>
      <c r="Z38" s="28">
        <v>7.0</v>
      </c>
      <c r="AA38" s="28">
        <v>7.0</v>
      </c>
      <c r="AB38" s="28">
        <v>8.0</v>
      </c>
      <c r="AC38" s="28">
        <v>7.0</v>
      </c>
      <c r="AD38" s="28">
        <v>8.0</v>
      </c>
      <c r="AE38" s="28">
        <v>7.0</v>
      </c>
      <c r="AF38" s="28">
        <v>8.0</v>
      </c>
      <c r="AG38" s="28">
        <v>9.0</v>
      </c>
      <c r="AH38" s="28">
        <v>9.0</v>
      </c>
      <c r="AI38" s="28">
        <v>8.0</v>
      </c>
      <c r="AJ38" s="28">
        <v>9.0</v>
      </c>
      <c r="AK38" s="28">
        <v>8.0</v>
      </c>
      <c r="AL38" s="28">
        <v>7.0</v>
      </c>
      <c r="AM38" s="28">
        <v>8.0</v>
      </c>
      <c r="AN38" s="28">
        <v>6.0</v>
      </c>
      <c r="AO38" s="28">
        <v>8.0</v>
      </c>
      <c r="AP38" s="28">
        <v>7.0</v>
      </c>
      <c r="AQ38" s="28">
        <v>8.0</v>
      </c>
      <c r="AR38" s="28">
        <v>8.0</v>
      </c>
      <c r="AS38" s="28">
        <v>8.0</v>
      </c>
      <c r="AT38" s="28">
        <v>6.0</v>
      </c>
      <c r="AU38" s="28" t="s">
        <v>66</v>
      </c>
      <c r="AV38" s="28">
        <v>7.0</v>
      </c>
      <c r="AW38" s="28">
        <v>9.0</v>
      </c>
    </row>
    <row r="39" ht="15.75" customHeight="1">
      <c r="A39" s="24">
        <v>7.0</v>
      </c>
      <c r="B39" s="2" t="str">
        <f>VLOOKUP(A39,TEAMS!$A$2:$B$43,2,0)</f>
        <v>Limp Brisket </v>
      </c>
      <c r="C39" s="25">
        <f t="shared" si="1"/>
        <v>160</v>
      </c>
      <c r="D39" s="24">
        <f t="shared" si="2"/>
        <v>23</v>
      </c>
      <c r="F39" s="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ht="15.75" customHeight="1">
      <c r="A40" s="24">
        <v>28.0</v>
      </c>
      <c r="B40" s="2" t="str">
        <f>VLOOKUP(A40,TEAMS!$A$2:$B$43,2,0)</f>
        <v>Rub It And See What Happens</v>
      </c>
      <c r="C40" s="25">
        <f t="shared" si="1"/>
        <v>159.4284</v>
      </c>
      <c r="D40" s="24">
        <f t="shared" si="2"/>
        <v>24</v>
      </c>
      <c r="F40" s="12"/>
      <c r="G40" s="29" t="s">
        <v>71</v>
      </c>
      <c r="H40" s="2">
        <f t="shared" ref="H40:AW40" si="6">MIN(H33:H38)</f>
        <v>8</v>
      </c>
      <c r="I40" s="2">
        <f t="shared" si="6"/>
        <v>8</v>
      </c>
      <c r="J40" s="2">
        <f t="shared" si="6"/>
        <v>7</v>
      </c>
      <c r="K40" s="2">
        <f t="shared" si="6"/>
        <v>5</v>
      </c>
      <c r="L40" s="2">
        <f t="shared" si="6"/>
        <v>5</v>
      </c>
      <c r="M40" s="2">
        <f t="shared" si="6"/>
        <v>5</v>
      </c>
      <c r="N40" s="2">
        <f t="shared" si="6"/>
        <v>7</v>
      </c>
      <c r="O40" s="2">
        <f t="shared" si="6"/>
        <v>7</v>
      </c>
      <c r="P40" s="2">
        <f t="shared" si="6"/>
        <v>6</v>
      </c>
      <c r="Q40" s="2">
        <f t="shared" si="6"/>
        <v>0</v>
      </c>
      <c r="R40" s="2">
        <f t="shared" si="6"/>
        <v>6</v>
      </c>
      <c r="S40" s="2">
        <f t="shared" si="6"/>
        <v>7</v>
      </c>
      <c r="T40" s="2">
        <f t="shared" si="6"/>
        <v>7</v>
      </c>
      <c r="U40" s="2">
        <f t="shared" si="6"/>
        <v>8</v>
      </c>
      <c r="V40" s="2">
        <f t="shared" si="6"/>
        <v>7</v>
      </c>
      <c r="W40" s="2">
        <f t="shared" si="6"/>
        <v>8</v>
      </c>
      <c r="X40" s="2">
        <f t="shared" si="6"/>
        <v>7</v>
      </c>
      <c r="Y40" s="2">
        <f t="shared" si="6"/>
        <v>8</v>
      </c>
      <c r="Z40" s="2">
        <f t="shared" si="6"/>
        <v>7</v>
      </c>
      <c r="AA40" s="2">
        <f t="shared" si="6"/>
        <v>7</v>
      </c>
      <c r="AB40" s="2">
        <f t="shared" si="6"/>
        <v>8</v>
      </c>
      <c r="AC40" s="2">
        <f t="shared" si="6"/>
        <v>7</v>
      </c>
      <c r="AD40" s="2">
        <f t="shared" si="6"/>
        <v>7</v>
      </c>
      <c r="AE40" s="2">
        <f t="shared" si="6"/>
        <v>7</v>
      </c>
      <c r="AF40" s="2">
        <f t="shared" si="6"/>
        <v>6</v>
      </c>
      <c r="AG40" s="2">
        <f t="shared" si="6"/>
        <v>7</v>
      </c>
      <c r="AH40" s="2">
        <f t="shared" si="6"/>
        <v>8</v>
      </c>
      <c r="AI40" s="2">
        <f t="shared" si="6"/>
        <v>7</v>
      </c>
      <c r="AJ40" s="2">
        <f t="shared" si="6"/>
        <v>7</v>
      </c>
      <c r="AK40" s="2">
        <f t="shared" si="6"/>
        <v>7</v>
      </c>
      <c r="AL40" s="2">
        <f t="shared" si="6"/>
        <v>7</v>
      </c>
      <c r="AM40" s="2">
        <f t="shared" si="6"/>
        <v>7</v>
      </c>
      <c r="AN40" s="2">
        <f t="shared" si="6"/>
        <v>6</v>
      </c>
      <c r="AO40" s="2">
        <f t="shared" si="6"/>
        <v>7</v>
      </c>
      <c r="AP40" s="2">
        <f t="shared" si="6"/>
        <v>6</v>
      </c>
      <c r="AQ40" s="2">
        <f t="shared" si="6"/>
        <v>7</v>
      </c>
      <c r="AR40" s="2">
        <f t="shared" si="6"/>
        <v>7</v>
      </c>
      <c r="AS40" s="2">
        <f t="shared" si="6"/>
        <v>4</v>
      </c>
      <c r="AT40" s="2">
        <f t="shared" si="6"/>
        <v>5</v>
      </c>
      <c r="AU40" s="2">
        <f t="shared" si="6"/>
        <v>0</v>
      </c>
      <c r="AV40" s="2">
        <f t="shared" si="6"/>
        <v>6</v>
      </c>
      <c r="AW40" s="2">
        <f t="shared" si="6"/>
        <v>6</v>
      </c>
    </row>
    <row r="41" ht="15.75" customHeight="1">
      <c r="A41" s="24">
        <v>36.0</v>
      </c>
      <c r="B41" s="2" t="str">
        <f>VLOOKUP(A41,TEAMS!$A$2:$B$43,2,0)</f>
        <v>Twisted Pepper Smoking Club </v>
      </c>
      <c r="C41" s="25">
        <f t="shared" si="1"/>
        <v>158.2858</v>
      </c>
      <c r="D41" s="24">
        <f t="shared" si="2"/>
        <v>25</v>
      </c>
      <c r="F41" s="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ht="15.75" customHeight="1">
      <c r="A42" s="24">
        <v>30.0</v>
      </c>
      <c r="B42" s="2" t="str">
        <f>VLOOKUP(A42,TEAMS!$A$2:$B$43,2,0)</f>
        <v>Andrew Knopke</v>
      </c>
      <c r="C42" s="25">
        <f t="shared" si="1"/>
        <v>158.2856</v>
      </c>
      <c r="D42" s="24">
        <f t="shared" si="2"/>
        <v>26</v>
      </c>
      <c r="F42" s="12"/>
      <c r="G42" s="29" t="s">
        <v>72</v>
      </c>
      <c r="H42" s="2">
        <f t="shared" ref="H42:AW42" si="7">SUM(H33:H38)-H40</f>
        <v>43</v>
      </c>
      <c r="I42" s="2">
        <f t="shared" si="7"/>
        <v>44</v>
      </c>
      <c r="J42" s="2">
        <f t="shared" si="7"/>
        <v>41</v>
      </c>
      <c r="K42" s="2">
        <f t="shared" si="7"/>
        <v>42</v>
      </c>
      <c r="L42" s="2">
        <f t="shared" si="7"/>
        <v>37</v>
      </c>
      <c r="M42" s="2">
        <f t="shared" si="7"/>
        <v>44</v>
      </c>
      <c r="N42" s="2">
        <f t="shared" si="7"/>
        <v>39</v>
      </c>
      <c r="O42" s="2">
        <f t="shared" si="7"/>
        <v>41</v>
      </c>
      <c r="P42" s="2">
        <f t="shared" si="7"/>
        <v>36</v>
      </c>
      <c r="Q42" s="2">
        <f t="shared" si="7"/>
        <v>0</v>
      </c>
      <c r="R42" s="2">
        <f t="shared" si="7"/>
        <v>40</v>
      </c>
      <c r="S42" s="2">
        <f t="shared" si="7"/>
        <v>43</v>
      </c>
      <c r="T42" s="2">
        <f t="shared" si="7"/>
        <v>39</v>
      </c>
      <c r="U42" s="2">
        <f t="shared" si="7"/>
        <v>42</v>
      </c>
      <c r="V42" s="2">
        <f t="shared" si="7"/>
        <v>43</v>
      </c>
      <c r="W42" s="2">
        <f t="shared" si="7"/>
        <v>44</v>
      </c>
      <c r="X42" s="2">
        <f t="shared" si="7"/>
        <v>43</v>
      </c>
      <c r="Y42" s="2">
        <f t="shared" si="7"/>
        <v>45</v>
      </c>
      <c r="Z42" s="2">
        <f t="shared" si="7"/>
        <v>37</v>
      </c>
      <c r="AA42" s="2">
        <f t="shared" si="7"/>
        <v>38</v>
      </c>
      <c r="AB42" s="2">
        <f t="shared" si="7"/>
        <v>42</v>
      </c>
      <c r="AC42" s="2">
        <f t="shared" si="7"/>
        <v>37</v>
      </c>
      <c r="AD42" s="2">
        <f t="shared" si="7"/>
        <v>39</v>
      </c>
      <c r="AE42" s="2">
        <f t="shared" si="7"/>
        <v>38</v>
      </c>
      <c r="AF42" s="2">
        <f t="shared" si="7"/>
        <v>39</v>
      </c>
      <c r="AG42" s="2">
        <f t="shared" si="7"/>
        <v>43</v>
      </c>
      <c r="AH42" s="2">
        <f t="shared" si="7"/>
        <v>44</v>
      </c>
      <c r="AI42" s="2">
        <f t="shared" si="7"/>
        <v>40</v>
      </c>
      <c r="AJ42" s="2">
        <f t="shared" si="7"/>
        <v>43</v>
      </c>
      <c r="AK42" s="2">
        <f t="shared" si="7"/>
        <v>38</v>
      </c>
      <c r="AL42" s="2">
        <f t="shared" si="7"/>
        <v>40</v>
      </c>
      <c r="AM42" s="2">
        <f t="shared" si="7"/>
        <v>41</v>
      </c>
      <c r="AN42" s="2">
        <f t="shared" si="7"/>
        <v>36</v>
      </c>
      <c r="AO42" s="2">
        <f t="shared" si="7"/>
        <v>37</v>
      </c>
      <c r="AP42" s="2">
        <f t="shared" si="7"/>
        <v>35</v>
      </c>
      <c r="AQ42" s="2">
        <f t="shared" si="7"/>
        <v>39</v>
      </c>
      <c r="AR42" s="2">
        <f t="shared" si="7"/>
        <v>41</v>
      </c>
      <c r="AS42" s="2">
        <f t="shared" si="7"/>
        <v>39</v>
      </c>
      <c r="AT42" s="2">
        <f t="shared" si="7"/>
        <v>34</v>
      </c>
      <c r="AU42" s="2">
        <f t="shared" si="7"/>
        <v>0</v>
      </c>
      <c r="AV42" s="2">
        <f t="shared" si="7"/>
        <v>38</v>
      </c>
      <c r="AW42" s="2">
        <f t="shared" si="7"/>
        <v>40</v>
      </c>
    </row>
    <row r="43" ht="15.75" customHeight="1">
      <c r="A43" s="24">
        <v>32.0</v>
      </c>
      <c r="B43" s="2" t="str">
        <f>VLOOKUP(A43,TEAMS!$A$2:$B$43,2,0)</f>
        <v>Ritz Halpin Crew and Cue</v>
      </c>
      <c r="C43" s="25">
        <f t="shared" si="1"/>
        <v>157.7142</v>
      </c>
      <c r="D43" s="24">
        <f t="shared" si="2"/>
        <v>27</v>
      </c>
      <c r="F43" s="12"/>
      <c r="G43" s="29" t="s">
        <v>73</v>
      </c>
      <c r="H43" s="25">
        <f>H42*'Potential Scores &amp; Weighting'!$E$4</f>
        <v>49.1404</v>
      </c>
      <c r="I43" s="25">
        <f>I42*'Potential Scores &amp; Weighting'!$E$4</f>
        <v>50.2832</v>
      </c>
      <c r="J43" s="25">
        <f>J42*'Potential Scores &amp; Weighting'!$E$4</f>
        <v>46.8548</v>
      </c>
      <c r="K43" s="25">
        <f>K42*'Potential Scores &amp; Weighting'!$E$4</f>
        <v>47.9976</v>
      </c>
      <c r="L43" s="25">
        <f>L42*'Potential Scores &amp; Weighting'!$E$4</f>
        <v>42.2836</v>
      </c>
      <c r="M43" s="25">
        <f>M42*'Potential Scores &amp; Weighting'!$E$4</f>
        <v>50.2832</v>
      </c>
      <c r="N43" s="25">
        <f>N42*'Potential Scores &amp; Weighting'!$E$4</f>
        <v>44.5692</v>
      </c>
      <c r="O43" s="25">
        <f>O42*'Potential Scores &amp; Weighting'!$E$4</f>
        <v>46.8548</v>
      </c>
      <c r="P43" s="25">
        <f>P42*'Potential Scores &amp; Weighting'!$E$4</f>
        <v>41.1408</v>
      </c>
      <c r="Q43" s="25">
        <f>Q42*'Potential Scores &amp; Weighting'!$E$4</f>
        <v>0</v>
      </c>
      <c r="R43" s="25">
        <f>R42*'Potential Scores &amp; Weighting'!$E$4</f>
        <v>45.712</v>
      </c>
      <c r="S43" s="25">
        <f>S42*'Potential Scores &amp; Weighting'!$E$4</f>
        <v>49.1404</v>
      </c>
      <c r="T43" s="25">
        <f>T42*'Potential Scores &amp; Weighting'!$E$4</f>
        <v>44.5692</v>
      </c>
      <c r="U43" s="25">
        <f>U42*'Potential Scores &amp; Weighting'!$E$4</f>
        <v>47.9976</v>
      </c>
      <c r="V43" s="25">
        <f>V42*'Potential Scores &amp; Weighting'!$E$4</f>
        <v>49.1404</v>
      </c>
      <c r="W43" s="25">
        <f>W42*'Potential Scores &amp; Weighting'!$E$4</f>
        <v>50.2832</v>
      </c>
      <c r="X43" s="25">
        <f>X42*'Potential Scores &amp; Weighting'!$E$4</f>
        <v>49.1404</v>
      </c>
      <c r="Y43" s="25">
        <f>Y42*'Potential Scores &amp; Weighting'!$E$4</f>
        <v>51.426</v>
      </c>
      <c r="Z43" s="25">
        <f>Z42*'Potential Scores &amp; Weighting'!$E$4</f>
        <v>42.2836</v>
      </c>
      <c r="AA43" s="25">
        <f>AA42*'Potential Scores &amp; Weighting'!$E$4</f>
        <v>43.4264</v>
      </c>
      <c r="AB43" s="25">
        <f>AB42*'Potential Scores &amp; Weighting'!$E$4</f>
        <v>47.9976</v>
      </c>
      <c r="AC43" s="25">
        <f>AC42*'Potential Scores &amp; Weighting'!$E$4</f>
        <v>42.2836</v>
      </c>
      <c r="AD43" s="25">
        <f>AD42*'Potential Scores &amp; Weighting'!$E$4</f>
        <v>44.5692</v>
      </c>
      <c r="AE43" s="25">
        <f>AE42*'Potential Scores &amp; Weighting'!$E$4</f>
        <v>43.4264</v>
      </c>
      <c r="AF43" s="25">
        <f>AF42*'Potential Scores &amp; Weighting'!$E$4</f>
        <v>44.5692</v>
      </c>
      <c r="AG43" s="25">
        <f>AG42*'Potential Scores &amp; Weighting'!$E$4</f>
        <v>49.1404</v>
      </c>
      <c r="AH43" s="25">
        <f>AH42*'Potential Scores &amp; Weighting'!$E$4</f>
        <v>50.2832</v>
      </c>
      <c r="AI43" s="25">
        <f>AI42*'Potential Scores &amp; Weighting'!$E$4</f>
        <v>45.712</v>
      </c>
      <c r="AJ43" s="25">
        <f>AJ42*'Potential Scores &amp; Weighting'!$E$4</f>
        <v>49.1404</v>
      </c>
      <c r="AK43" s="25">
        <f>AK42*'Potential Scores &amp; Weighting'!$E$4</f>
        <v>43.4264</v>
      </c>
      <c r="AL43" s="25">
        <f>AL42*'Potential Scores &amp; Weighting'!$E$4</f>
        <v>45.712</v>
      </c>
      <c r="AM43" s="25">
        <f>AM42*'Potential Scores &amp; Weighting'!$E$4</f>
        <v>46.8548</v>
      </c>
      <c r="AN43" s="25">
        <f>AN42*'Potential Scores &amp; Weighting'!$E$4</f>
        <v>41.1408</v>
      </c>
      <c r="AO43" s="25">
        <f>AO42*'Potential Scores &amp; Weighting'!$E$4</f>
        <v>42.2836</v>
      </c>
      <c r="AP43" s="25">
        <f>AP42*'Potential Scores &amp; Weighting'!$E$4</f>
        <v>39.998</v>
      </c>
      <c r="AQ43" s="25">
        <f>AQ42*'Potential Scores &amp; Weighting'!$E$4</f>
        <v>44.5692</v>
      </c>
      <c r="AR43" s="25">
        <f>AR42*'Potential Scores &amp; Weighting'!$E$4</f>
        <v>46.8548</v>
      </c>
      <c r="AS43" s="25">
        <f>AS42*'Potential Scores &amp; Weighting'!$E$4</f>
        <v>44.5692</v>
      </c>
      <c r="AT43" s="25">
        <f>AT42*'Potential Scores &amp; Weighting'!$E$4</f>
        <v>38.8552</v>
      </c>
      <c r="AU43" s="25">
        <f>AU42*'Potential Scores &amp; Weighting'!$E$4</f>
        <v>0</v>
      </c>
      <c r="AV43" s="25">
        <f>AV42*'Potential Scores &amp; Weighting'!$E$4</f>
        <v>43.4264</v>
      </c>
      <c r="AW43" s="25">
        <f>AW42*'Potential Scores &amp; Weighting'!$E$4</f>
        <v>45.712</v>
      </c>
    </row>
    <row r="44" ht="15.75" customHeight="1">
      <c r="A44" s="24">
        <v>42.0</v>
      </c>
      <c r="B44" s="2" t="str">
        <f>VLOOKUP(A44,TEAMS!$A$2:$B$43,2,0)</f>
        <v>Grilling in the Name of</v>
      </c>
      <c r="C44" s="25">
        <f t="shared" si="1"/>
        <v>157.1428</v>
      </c>
      <c r="D44" s="24">
        <f t="shared" si="2"/>
        <v>28</v>
      </c>
      <c r="F44" s="12"/>
      <c r="G44" s="29" t="s">
        <v>76</v>
      </c>
      <c r="H44" s="2">
        <f t="shared" ref="H44:AW44" si="8">_xlfn.RANK.EQ(H43,$H$43:$AW$43)</f>
        <v>6</v>
      </c>
      <c r="I44" s="2">
        <f t="shared" si="8"/>
        <v>2</v>
      </c>
      <c r="J44" s="2">
        <f t="shared" si="8"/>
        <v>15</v>
      </c>
      <c r="K44" s="2">
        <f t="shared" si="8"/>
        <v>12</v>
      </c>
      <c r="L44" s="2">
        <f t="shared" si="8"/>
        <v>33</v>
      </c>
      <c r="M44" s="2">
        <f t="shared" si="8"/>
        <v>2</v>
      </c>
      <c r="N44" s="2">
        <f t="shared" si="8"/>
        <v>23</v>
      </c>
      <c r="O44" s="2">
        <f t="shared" si="8"/>
        <v>15</v>
      </c>
      <c r="P44" s="2">
        <f t="shared" si="8"/>
        <v>37</v>
      </c>
      <c r="Q44" s="2">
        <f t="shared" si="8"/>
        <v>41</v>
      </c>
      <c r="R44" s="2">
        <f t="shared" si="8"/>
        <v>19</v>
      </c>
      <c r="S44" s="2">
        <f t="shared" si="8"/>
        <v>6</v>
      </c>
      <c r="T44" s="2">
        <f t="shared" si="8"/>
        <v>23</v>
      </c>
      <c r="U44" s="2">
        <f t="shared" si="8"/>
        <v>12</v>
      </c>
      <c r="V44" s="2">
        <f t="shared" si="8"/>
        <v>6</v>
      </c>
      <c r="W44" s="2">
        <f t="shared" si="8"/>
        <v>2</v>
      </c>
      <c r="X44" s="2">
        <f t="shared" si="8"/>
        <v>6</v>
      </c>
      <c r="Y44" s="2">
        <f t="shared" si="8"/>
        <v>1</v>
      </c>
      <c r="Z44" s="2">
        <f t="shared" si="8"/>
        <v>33</v>
      </c>
      <c r="AA44" s="2">
        <f t="shared" si="8"/>
        <v>29</v>
      </c>
      <c r="AB44" s="2">
        <f t="shared" si="8"/>
        <v>12</v>
      </c>
      <c r="AC44" s="2">
        <f t="shared" si="8"/>
        <v>33</v>
      </c>
      <c r="AD44" s="2">
        <f t="shared" si="8"/>
        <v>23</v>
      </c>
      <c r="AE44" s="2">
        <f t="shared" si="8"/>
        <v>29</v>
      </c>
      <c r="AF44" s="2">
        <f t="shared" si="8"/>
        <v>23</v>
      </c>
      <c r="AG44" s="2">
        <f t="shared" si="8"/>
        <v>6</v>
      </c>
      <c r="AH44" s="2">
        <f t="shared" si="8"/>
        <v>2</v>
      </c>
      <c r="AI44" s="2">
        <f t="shared" si="8"/>
        <v>19</v>
      </c>
      <c r="AJ44" s="2">
        <f t="shared" si="8"/>
        <v>6</v>
      </c>
      <c r="AK44" s="2">
        <f t="shared" si="8"/>
        <v>29</v>
      </c>
      <c r="AL44" s="2">
        <f t="shared" si="8"/>
        <v>19</v>
      </c>
      <c r="AM44" s="2">
        <f t="shared" si="8"/>
        <v>15</v>
      </c>
      <c r="AN44" s="2">
        <f t="shared" si="8"/>
        <v>37</v>
      </c>
      <c r="AO44" s="2">
        <f t="shared" si="8"/>
        <v>33</v>
      </c>
      <c r="AP44" s="2">
        <f t="shared" si="8"/>
        <v>39</v>
      </c>
      <c r="AQ44" s="2">
        <f t="shared" si="8"/>
        <v>23</v>
      </c>
      <c r="AR44" s="2">
        <f t="shared" si="8"/>
        <v>15</v>
      </c>
      <c r="AS44" s="2">
        <f t="shared" si="8"/>
        <v>23</v>
      </c>
      <c r="AT44" s="2">
        <f t="shared" si="8"/>
        <v>40</v>
      </c>
      <c r="AU44" s="2">
        <f t="shared" si="8"/>
        <v>41</v>
      </c>
      <c r="AV44" s="2">
        <f t="shared" si="8"/>
        <v>29</v>
      </c>
      <c r="AW44" s="2">
        <f t="shared" si="8"/>
        <v>19</v>
      </c>
    </row>
    <row r="45" ht="15.75" customHeight="1">
      <c r="A45" s="24">
        <v>20.0</v>
      </c>
      <c r="B45" s="2" t="str">
        <f>VLOOKUP(A45,TEAMS!$A$2:$B$43,2,0)</f>
        <v>Ming St Meats</v>
      </c>
      <c r="C45" s="25">
        <f t="shared" si="1"/>
        <v>154.2856</v>
      </c>
      <c r="D45" s="24">
        <f t="shared" si="2"/>
        <v>29</v>
      </c>
      <c r="F45" s="1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ht="15.75" customHeight="1">
      <c r="A46" s="24">
        <v>8.0</v>
      </c>
      <c r="B46" s="2" t="str">
        <f>VLOOKUP(A46,TEAMS!$A$2:$B$43,2,0)</f>
        <v>Real Grill O’Neill Ft. The Chicken King</v>
      </c>
      <c r="C46" s="25">
        <f t="shared" si="1"/>
        <v>153.7142</v>
      </c>
      <c r="D46" s="24">
        <f t="shared" si="2"/>
        <v>30</v>
      </c>
      <c r="F46" s="1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ht="15.75" customHeight="1">
      <c r="A47" s="24">
        <v>22.0</v>
      </c>
      <c r="B47" s="2" t="str">
        <f>VLOOKUP(A47,TEAMS!$A$2:$B$43,2,0)</f>
        <v>Fat Stack BBQ</v>
      </c>
      <c r="C47" s="25">
        <f t="shared" si="1"/>
        <v>153.7142</v>
      </c>
      <c r="D47" s="24">
        <f t="shared" si="2"/>
        <v>30</v>
      </c>
      <c r="F47" s="17" t="s">
        <v>77</v>
      </c>
      <c r="G47" s="1" t="s">
        <v>2</v>
      </c>
      <c r="H47" s="27">
        <v>51.0</v>
      </c>
      <c r="I47" s="27">
        <v>52.0</v>
      </c>
      <c r="J47" s="27">
        <v>53.0</v>
      </c>
      <c r="K47" s="27">
        <v>54.0</v>
      </c>
      <c r="L47" s="27">
        <v>55.0</v>
      </c>
      <c r="M47" s="27">
        <v>56.0</v>
      </c>
      <c r="N47" s="27">
        <v>57.0</v>
      </c>
      <c r="O47" s="27">
        <v>58.0</v>
      </c>
      <c r="P47" s="27">
        <v>59.0</v>
      </c>
      <c r="Q47" s="27">
        <v>60.0</v>
      </c>
      <c r="R47" s="27">
        <v>61.0</v>
      </c>
      <c r="S47" s="27">
        <v>62.0</v>
      </c>
      <c r="T47" s="27">
        <v>63.0</v>
      </c>
      <c r="U47" s="27">
        <v>64.0</v>
      </c>
      <c r="V47" s="27">
        <v>65.0</v>
      </c>
      <c r="W47" s="27">
        <v>66.0</v>
      </c>
      <c r="X47" s="27">
        <v>67.0</v>
      </c>
      <c r="Y47" s="27">
        <v>68.0</v>
      </c>
      <c r="Z47" s="27">
        <v>69.0</v>
      </c>
      <c r="AA47" s="27">
        <v>70.0</v>
      </c>
      <c r="AB47" s="27">
        <v>71.0</v>
      </c>
      <c r="AC47" s="27">
        <v>72.0</v>
      </c>
      <c r="AD47" s="27">
        <v>73.0</v>
      </c>
      <c r="AE47" s="27">
        <v>74.0</v>
      </c>
      <c r="AF47" s="27">
        <v>75.0</v>
      </c>
      <c r="AG47" s="27">
        <v>76.0</v>
      </c>
      <c r="AH47" s="27">
        <v>77.0</v>
      </c>
      <c r="AI47" s="27">
        <v>78.0</v>
      </c>
      <c r="AJ47" s="27">
        <v>79.0</v>
      </c>
      <c r="AK47" s="27">
        <v>80.0</v>
      </c>
      <c r="AL47" s="27">
        <v>81.0</v>
      </c>
      <c r="AM47" s="27">
        <v>82.0</v>
      </c>
      <c r="AN47" s="27">
        <v>83.0</v>
      </c>
      <c r="AO47" s="27">
        <v>84.0</v>
      </c>
      <c r="AP47" s="35">
        <v>9.0</v>
      </c>
      <c r="AQ47" s="27">
        <v>86.0</v>
      </c>
      <c r="AR47" s="27">
        <v>87.0</v>
      </c>
      <c r="AS47" s="27">
        <v>88.0</v>
      </c>
      <c r="AT47" s="27">
        <v>89.0</v>
      </c>
      <c r="AU47" s="27">
        <v>90.0</v>
      </c>
      <c r="AV47" s="27">
        <v>91.0</v>
      </c>
      <c r="AW47" s="27">
        <v>92.0</v>
      </c>
    </row>
    <row r="48" ht="15.75" customHeight="1">
      <c r="A48" s="24">
        <v>38.0</v>
      </c>
      <c r="B48" s="2" t="str">
        <f>VLOOKUP(A48,TEAMS!$A$2:$B$43,2,0)</f>
        <v>Smoking on a Prayer</v>
      </c>
      <c r="C48" s="25">
        <f t="shared" si="1"/>
        <v>151.9998</v>
      </c>
      <c r="D48" s="24">
        <f t="shared" si="2"/>
        <v>32</v>
      </c>
      <c r="F48" s="12"/>
      <c r="G48" s="19" t="s">
        <v>59</v>
      </c>
      <c r="H48" s="19">
        <v>1.0</v>
      </c>
      <c r="I48" s="19">
        <v>2.0</v>
      </c>
      <c r="J48" s="19">
        <v>3.0</v>
      </c>
      <c r="K48" s="19">
        <v>4.0</v>
      </c>
      <c r="L48" s="19">
        <v>5.0</v>
      </c>
      <c r="M48" s="19">
        <v>6.0</v>
      </c>
      <c r="N48" s="19">
        <v>7.0</v>
      </c>
      <c r="O48" s="19">
        <v>8.0</v>
      </c>
      <c r="P48" s="19">
        <v>9.0</v>
      </c>
      <c r="Q48" s="19">
        <v>10.0</v>
      </c>
      <c r="R48" s="19">
        <v>11.0</v>
      </c>
      <c r="S48" s="19">
        <v>12.0</v>
      </c>
      <c r="T48" s="19">
        <v>13.0</v>
      </c>
      <c r="U48" s="19">
        <v>14.0</v>
      </c>
      <c r="V48" s="19">
        <v>15.0</v>
      </c>
      <c r="W48" s="19">
        <v>16.0</v>
      </c>
      <c r="X48" s="19">
        <v>17.0</v>
      </c>
      <c r="Y48" s="19">
        <v>18.0</v>
      </c>
      <c r="Z48" s="19">
        <v>19.0</v>
      </c>
      <c r="AA48" s="19">
        <v>20.0</v>
      </c>
      <c r="AB48" s="19">
        <v>21.0</v>
      </c>
      <c r="AC48" s="19">
        <v>22.0</v>
      </c>
      <c r="AD48" s="19">
        <v>23.0</v>
      </c>
      <c r="AE48" s="19">
        <v>24.0</v>
      </c>
      <c r="AF48" s="19">
        <v>25.0</v>
      </c>
      <c r="AG48" s="19">
        <v>26.0</v>
      </c>
      <c r="AH48" s="19">
        <v>27.0</v>
      </c>
      <c r="AI48" s="19">
        <v>28.0</v>
      </c>
      <c r="AJ48" s="19">
        <v>29.0</v>
      </c>
      <c r="AK48" s="19">
        <v>30.0</v>
      </c>
      <c r="AL48" s="19">
        <v>31.0</v>
      </c>
      <c r="AM48" s="19">
        <v>32.0</v>
      </c>
      <c r="AN48" s="19">
        <v>33.0</v>
      </c>
      <c r="AO48" s="36">
        <f>AN48+1</f>
        <v>34</v>
      </c>
      <c r="AP48" s="19">
        <v>35.0</v>
      </c>
      <c r="AQ48" s="19">
        <v>36.0</v>
      </c>
      <c r="AR48" s="19">
        <v>37.0</v>
      </c>
      <c r="AS48" s="19">
        <v>38.0</v>
      </c>
      <c r="AT48" s="19">
        <v>39.0</v>
      </c>
      <c r="AU48" s="19">
        <v>40.0</v>
      </c>
      <c r="AV48" s="19">
        <v>41.0</v>
      </c>
      <c r="AW48" s="19">
        <v>42.0</v>
      </c>
    </row>
    <row r="49" ht="15.75" customHeight="1">
      <c r="A49" s="24">
        <v>41.0</v>
      </c>
      <c r="B49" s="2" t="str">
        <f>VLOOKUP(A49,TEAMS!$A$2:$B$43,2,0)</f>
        <v>2 sauced 2 smoke</v>
      </c>
      <c r="C49" s="25">
        <f t="shared" si="1"/>
        <v>150.2856</v>
      </c>
      <c r="D49" s="24">
        <f t="shared" si="2"/>
        <v>33</v>
      </c>
      <c r="F49" s="12"/>
      <c r="G49" s="27">
        <v>1.0</v>
      </c>
      <c r="H49" s="28">
        <v>8.0</v>
      </c>
      <c r="I49" s="28">
        <v>8.0</v>
      </c>
      <c r="J49" s="28">
        <v>8.0</v>
      </c>
      <c r="K49" s="28">
        <v>9.0</v>
      </c>
      <c r="L49" s="28">
        <v>8.0</v>
      </c>
      <c r="M49" s="28">
        <v>9.0</v>
      </c>
      <c r="N49" s="28">
        <v>8.0</v>
      </c>
      <c r="O49" s="28">
        <v>7.0</v>
      </c>
      <c r="P49" s="28">
        <v>8.0</v>
      </c>
      <c r="Q49" s="28" t="s">
        <v>66</v>
      </c>
      <c r="R49" s="28">
        <v>9.0</v>
      </c>
      <c r="S49" s="28">
        <v>9.0</v>
      </c>
      <c r="T49" s="28">
        <v>8.0</v>
      </c>
      <c r="U49" s="28">
        <v>7.0</v>
      </c>
      <c r="V49" s="28">
        <v>8.0</v>
      </c>
      <c r="W49" s="28">
        <v>8.0</v>
      </c>
      <c r="X49" s="28">
        <v>9.0</v>
      </c>
      <c r="Y49" s="28">
        <v>9.0</v>
      </c>
      <c r="Z49" s="28">
        <v>9.0</v>
      </c>
      <c r="AA49" s="28">
        <v>9.0</v>
      </c>
      <c r="AB49" s="28">
        <v>9.0</v>
      </c>
      <c r="AC49" s="28">
        <v>9.0</v>
      </c>
      <c r="AD49" s="28">
        <v>9.0</v>
      </c>
      <c r="AE49" s="28">
        <v>9.0</v>
      </c>
      <c r="AF49" s="28">
        <v>8.0</v>
      </c>
      <c r="AG49" s="28">
        <v>8.0</v>
      </c>
      <c r="AH49" s="28">
        <v>9.0</v>
      </c>
      <c r="AI49" s="28">
        <v>8.0</v>
      </c>
      <c r="AJ49" s="28">
        <v>7.0</v>
      </c>
      <c r="AK49" s="28">
        <v>8.0</v>
      </c>
      <c r="AL49" s="28">
        <v>8.0</v>
      </c>
      <c r="AM49" s="28">
        <v>8.0</v>
      </c>
      <c r="AN49" s="28">
        <v>7.0</v>
      </c>
      <c r="AO49" s="28">
        <v>9.0</v>
      </c>
      <c r="AP49" s="28">
        <v>9.0</v>
      </c>
      <c r="AQ49" s="28">
        <v>8.0</v>
      </c>
      <c r="AR49" s="28">
        <v>9.0</v>
      </c>
      <c r="AS49" s="28">
        <v>7.0</v>
      </c>
      <c r="AT49" s="28">
        <v>6.0</v>
      </c>
      <c r="AU49" s="28" t="s">
        <v>66</v>
      </c>
      <c r="AV49" s="28">
        <v>8.0</v>
      </c>
      <c r="AW49" s="28">
        <v>7.0</v>
      </c>
    </row>
    <row r="50" ht="15.75" customHeight="1">
      <c r="A50" s="24">
        <v>5.0</v>
      </c>
      <c r="B50" s="2" t="str">
        <f>VLOOKUP(A50,TEAMS!$A$2:$B$43,2,0)</f>
        <v>On the Sauce</v>
      </c>
      <c r="C50" s="25">
        <f t="shared" si="1"/>
        <v>149.714</v>
      </c>
      <c r="D50" s="24">
        <f t="shared" si="2"/>
        <v>34</v>
      </c>
      <c r="F50" s="12"/>
      <c r="G50" s="27">
        <v>2.0</v>
      </c>
      <c r="H50" s="28">
        <v>9.0</v>
      </c>
      <c r="I50" s="28">
        <v>9.0</v>
      </c>
      <c r="J50" s="28">
        <v>9.0</v>
      </c>
      <c r="K50" s="28">
        <v>9.0</v>
      </c>
      <c r="L50" s="28">
        <v>9.0</v>
      </c>
      <c r="M50" s="28">
        <v>9.0</v>
      </c>
      <c r="N50" s="28">
        <v>8.0</v>
      </c>
      <c r="O50" s="28">
        <v>7.0</v>
      </c>
      <c r="P50" s="28">
        <v>7.0</v>
      </c>
      <c r="Q50" s="28" t="s">
        <v>66</v>
      </c>
      <c r="R50" s="28">
        <v>9.0</v>
      </c>
      <c r="S50" s="28">
        <v>8.0</v>
      </c>
      <c r="T50" s="28">
        <v>9.0</v>
      </c>
      <c r="U50" s="28">
        <v>8.0</v>
      </c>
      <c r="V50" s="28">
        <v>9.0</v>
      </c>
      <c r="W50" s="28">
        <v>9.0</v>
      </c>
      <c r="X50" s="28">
        <v>8.0</v>
      </c>
      <c r="Y50" s="28">
        <v>9.0</v>
      </c>
      <c r="Z50" s="28">
        <v>9.0</v>
      </c>
      <c r="AA50" s="28">
        <v>8.0</v>
      </c>
      <c r="AB50" s="28">
        <v>9.0</v>
      </c>
      <c r="AC50" s="28">
        <v>9.0</v>
      </c>
      <c r="AD50" s="28">
        <v>9.0</v>
      </c>
      <c r="AE50" s="28">
        <v>8.0</v>
      </c>
      <c r="AF50" s="28">
        <v>9.0</v>
      </c>
      <c r="AG50" s="28">
        <v>9.0</v>
      </c>
      <c r="AH50" s="28">
        <v>9.0</v>
      </c>
      <c r="AI50" s="28">
        <v>9.0</v>
      </c>
      <c r="AJ50" s="28">
        <v>8.0</v>
      </c>
      <c r="AK50" s="28">
        <v>9.0</v>
      </c>
      <c r="AL50" s="28">
        <v>8.0</v>
      </c>
      <c r="AM50" s="28">
        <v>7.0</v>
      </c>
      <c r="AN50" s="28">
        <v>7.0</v>
      </c>
      <c r="AO50" s="28">
        <v>9.0</v>
      </c>
      <c r="AP50" s="28">
        <v>8.0</v>
      </c>
      <c r="AQ50" s="28">
        <v>8.0</v>
      </c>
      <c r="AR50" s="28">
        <v>9.0</v>
      </c>
      <c r="AS50" s="28">
        <v>8.0</v>
      </c>
      <c r="AT50" s="28">
        <v>7.0</v>
      </c>
      <c r="AU50" s="28" t="s">
        <v>66</v>
      </c>
      <c r="AV50" s="28">
        <v>8.0</v>
      </c>
      <c r="AW50" s="28">
        <v>7.0</v>
      </c>
    </row>
    <row r="51" ht="15.75" customHeight="1">
      <c r="A51" s="24">
        <v>19.0</v>
      </c>
      <c r="B51" s="2" t="str">
        <f>VLOOKUP(A51,TEAMS!$A$2:$B$43,2,0)</f>
        <v>Piggie Smalls</v>
      </c>
      <c r="C51" s="25">
        <f t="shared" si="1"/>
        <v>149.714</v>
      </c>
      <c r="D51" s="24">
        <f t="shared" si="2"/>
        <v>34</v>
      </c>
      <c r="F51" s="12"/>
      <c r="G51" s="27">
        <v>3.0</v>
      </c>
      <c r="H51" s="28">
        <v>8.0</v>
      </c>
      <c r="I51" s="28">
        <v>9.0</v>
      </c>
      <c r="J51" s="28">
        <v>9.0</v>
      </c>
      <c r="K51" s="28">
        <v>9.0</v>
      </c>
      <c r="L51" s="28">
        <v>9.0</v>
      </c>
      <c r="M51" s="28">
        <v>8.0</v>
      </c>
      <c r="N51" s="28">
        <v>9.0</v>
      </c>
      <c r="O51" s="28">
        <v>7.0</v>
      </c>
      <c r="P51" s="28">
        <v>8.0</v>
      </c>
      <c r="Q51" s="28" t="s">
        <v>66</v>
      </c>
      <c r="R51" s="28">
        <v>8.0</v>
      </c>
      <c r="S51" s="28">
        <v>9.0</v>
      </c>
      <c r="T51" s="28">
        <v>9.0</v>
      </c>
      <c r="U51" s="28">
        <v>9.0</v>
      </c>
      <c r="V51" s="28">
        <v>9.0</v>
      </c>
      <c r="W51" s="28">
        <v>9.0</v>
      </c>
      <c r="X51" s="28">
        <v>8.0</v>
      </c>
      <c r="Y51" s="28">
        <v>9.0</v>
      </c>
      <c r="Z51" s="28">
        <v>9.0</v>
      </c>
      <c r="AA51" s="28">
        <v>8.0</v>
      </c>
      <c r="AB51" s="28">
        <v>9.0</v>
      </c>
      <c r="AC51" s="28">
        <v>8.0</v>
      </c>
      <c r="AD51" s="28">
        <v>9.0</v>
      </c>
      <c r="AE51" s="28">
        <v>9.0</v>
      </c>
      <c r="AF51" s="28">
        <v>9.0</v>
      </c>
      <c r="AG51" s="28">
        <v>9.0</v>
      </c>
      <c r="AH51" s="28">
        <v>9.0</v>
      </c>
      <c r="AI51" s="28">
        <v>9.0</v>
      </c>
      <c r="AJ51" s="28">
        <v>8.0</v>
      </c>
      <c r="AK51" s="28">
        <v>9.0</v>
      </c>
      <c r="AL51" s="28">
        <v>8.0</v>
      </c>
      <c r="AM51" s="28">
        <v>8.0</v>
      </c>
      <c r="AN51" s="28">
        <v>7.0</v>
      </c>
      <c r="AO51" s="28">
        <v>8.0</v>
      </c>
      <c r="AP51" s="28">
        <v>8.0</v>
      </c>
      <c r="AQ51" s="28">
        <v>7.0</v>
      </c>
      <c r="AR51" s="28">
        <v>9.0</v>
      </c>
      <c r="AS51" s="28">
        <v>9.0</v>
      </c>
      <c r="AT51" s="28">
        <v>8.0</v>
      </c>
      <c r="AU51" s="28" t="s">
        <v>66</v>
      </c>
      <c r="AV51" s="28">
        <v>8.0</v>
      </c>
      <c r="AW51" s="28">
        <v>9.0</v>
      </c>
    </row>
    <row r="52" ht="15.75" customHeight="1">
      <c r="A52" s="24">
        <v>31.0</v>
      </c>
      <c r="B52" s="2" t="str">
        <f>VLOOKUP(A52,TEAMS!$A$2:$B$43,2,0)</f>
        <v>Patrick’s Bar and No Grill</v>
      </c>
      <c r="C52" s="25">
        <f t="shared" si="1"/>
        <v>149.1424</v>
      </c>
      <c r="D52" s="24">
        <f t="shared" si="2"/>
        <v>36</v>
      </c>
      <c r="F52" s="12"/>
      <c r="G52" s="27">
        <v>4.0</v>
      </c>
      <c r="H52" s="28">
        <v>9.0</v>
      </c>
      <c r="I52" s="28">
        <v>9.0</v>
      </c>
      <c r="J52" s="28">
        <v>9.0</v>
      </c>
      <c r="K52" s="28">
        <v>8.0</v>
      </c>
      <c r="L52" s="28">
        <v>9.0</v>
      </c>
      <c r="M52" s="28">
        <v>8.0</v>
      </c>
      <c r="N52" s="28">
        <v>9.0</v>
      </c>
      <c r="O52" s="28">
        <v>7.0</v>
      </c>
      <c r="P52" s="28">
        <v>7.0</v>
      </c>
      <c r="Q52" s="28" t="s">
        <v>66</v>
      </c>
      <c r="R52" s="28">
        <v>9.0</v>
      </c>
      <c r="S52" s="28">
        <v>9.0</v>
      </c>
      <c r="T52" s="28">
        <v>9.0</v>
      </c>
      <c r="U52" s="28">
        <v>8.0</v>
      </c>
      <c r="V52" s="28">
        <v>8.0</v>
      </c>
      <c r="W52" s="28">
        <v>9.0</v>
      </c>
      <c r="X52" s="28">
        <v>9.0</v>
      </c>
      <c r="Y52" s="28">
        <v>9.0</v>
      </c>
      <c r="Z52" s="28">
        <v>8.0</v>
      </c>
      <c r="AA52" s="28">
        <v>8.0</v>
      </c>
      <c r="AB52" s="28">
        <v>9.0</v>
      </c>
      <c r="AC52" s="28">
        <v>8.0</v>
      </c>
      <c r="AD52" s="28">
        <v>9.0</v>
      </c>
      <c r="AE52" s="28">
        <v>8.0</v>
      </c>
      <c r="AF52" s="28">
        <v>9.0</v>
      </c>
      <c r="AG52" s="28">
        <v>9.0</v>
      </c>
      <c r="AH52" s="28">
        <v>9.0</v>
      </c>
      <c r="AI52" s="28">
        <v>8.0</v>
      </c>
      <c r="AJ52" s="28">
        <v>8.0</v>
      </c>
      <c r="AK52" s="28">
        <v>9.0</v>
      </c>
      <c r="AL52" s="28">
        <v>9.0</v>
      </c>
      <c r="AM52" s="28">
        <v>7.0</v>
      </c>
      <c r="AN52" s="28">
        <v>7.0</v>
      </c>
      <c r="AO52" s="28">
        <v>9.0</v>
      </c>
      <c r="AP52" s="28">
        <v>8.0</v>
      </c>
      <c r="AQ52" s="28">
        <v>7.0</v>
      </c>
      <c r="AR52" s="28">
        <v>8.0</v>
      </c>
      <c r="AS52" s="28">
        <v>7.0</v>
      </c>
      <c r="AT52" s="28">
        <v>6.0</v>
      </c>
      <c r="AU52" s="28" t="s">
        <v>66</v>
      </c>
      <c r="AV52" s="28">
        <v>6.0</v>
      </c>
      <c r="AW52" s="28">
        <v>9.0</v>
      </c>
    </row>
    <row r="53" ht="15.75" customHeight="1">
      <c r="A53" s="24">
        <v>35.0</v>
      </c>
      <c r="B53" s="2" t="str">
        <f>VLOOKUP(A53,TEAMS!$A$2:$B$43,2,0)</f>
        <v>Thank You For Smoking</v>
      </c>
      <c r="C53" s="25">
        <f t="shared" si="1"/>
        <v>145.7142</v>
      </c>
      <c r="D53" s="24">
        <f t="shared" si="2"/>
        <v>37</v>
      </c>
      <c r="F53" s="12"/>
      <c r="G53" s="27">
        <v>5.0</v>
      </c>
      <c r="H53" s="28">
        <v>6.0</v>
      </c>
      <c r="I53" s="28">
        <v>6.0</v>
      </c>
      <c r="J53" s="28">
        <v>6.0</v>
      </c>
      <c r="K53" s="28">
        <v>8.0</v>
      </c>
      <c r="L53" s="28">
        <v>9.0</v>
      </c>
      <c r="M53" s="28">
        <v>9.0</v>
      </c>
      <c r="N53" s="28">
        <v>8.0</v>
      </c>
      <c r="O53" s="28">
        <v>7.0</v>
      </c>
      <c r="P53" s="28">
        <v>8.0</v>
      </c>
      <c r="Q53" s="28" t="s">
        <v>66</v>
      </c>
      <c r="R53" s="28">
        <v>8.0</v>
      </c>
      <c r="S53" s="28">
        <v>8.0</v>
      </c>
      <c r="T53" s="28">
        <v>9.0</v>
      </c>
      <c r="U53" s="28">
        <v>7.0</v>
      </c>
      <c r="V53" s="28">
        <v>9.0</v>
      </c>
      <c r="W53" s="28">
        <v>9.0</v>
      </c>
      <c r="X53" s="28">
        <v>8.0</v>
      </c>
      <c r="Y53" s="28">
        <v>9.0</v>
      </c>
      <c r="Z53" s="28">
        <v>8.0</v>
      </c>
      <c r="AA53" s="28">
        <v>9.0</v>
      </c>
      <c r="AB53" s="28">
        <v>8.0</v>
      </c>
      <c r="AC53" s="28">
        <v>9.0</v>
      </c>
      <c r="AD53" s="28">
        <v>9.0</v>
      </c>
      <c r="AE53" s="28">
        <v>9.0</v>
      </c>
      <c r="AF53" s="28">
        <v>9.0</v>
      </c>
      <c r="AG53" s="28">
        <v>9.0</v>
      </c>
      <c r="AH53" s="28">
        <v>9.0</v>
      </c>
      <c r="AI53" s="28">
        <v>9.0</v>
      </c>
      <c r="AJ53" s="28">
        <v>8.0</v>
      </c>
      <c r="AK53" s="28">
        <v>9.0</v>
      </c>
      <c r="AL53" s="28">
        <v>8.0</v>
      </c>
      <c r="AM53" s="28">
        <v>8.0</v>
      </c>
      <c r="AN53" s="28">
        <v>8.0</v>
      </c>
      <c r="AO53" s="28">
        <v>8.0</v>
      </c>
      <c r="AP53" s="28">
        <v>8.0</v>
      </c>
      <c r="AQ53" s="28">
        <v>8.0</v>
      </c>
      <c r="AR53" s="28">
        <v>9.0</v>
      </c>
      <c r="AS53" s="28">
        <v>7.0</v>
      </c>
      <c r="AT53" s="28">
        <v>7.0</v>
      </c>
      <c r="AU53" s="28" t="s">
        <v>66</v>
      </c>
      <c r="AV53" s="28">
        <v>7.0</v>
      </c>
      <c r="AW53" s="28">
        <v>7.0</v>
      </c>
    </row>
    <row r="54" ht="15.75" customHeight="1">
      <c r="A54" s="24">
        <v>9.0</v>
      </c>
      <c r="B54" s="2" t="str">
        <f>VLOOKUP(A54,TEAMS!$A$2:$B$43,2,0)</f>
        <v>Average Joes</v>
      </c>
      <c r="C54" s="25">
        <f t="shared" si="1"/>
        <v>145.1428</v>
      </c>
      <c r="D54" s="24">
        <f t="shared" si="2"/>
        <v>38</v>
      </c>
      <c r="F54" s="12"/>
      <c r="G54" s="27">
        <v>6.0</v>
      </c>
      <c r="H54" s="28">
        <v>5.0</v>
      </c>
      <c r="I54" s="28">
        <v>6.0</v>
      </c>
      <c r="J54" s="28">
        <v>7.0</v>
      </c>
      <c r="K54" s="28">
        <v>5.0</v>
      </c>
      <c r="L54" s="28">
        <v>7.0</v>
      </c>
      <c r="M54" s="28">
        <v>5.0</v>
      </c>
      <c r="N54" s="28">
        <v>8.0</v>
      </c>
      <c r="O54" s="28">
        <v>7.0</v>
      </c>
      <c r="P54" s="28">
        <v>7.0</v>
      </c>
      <c r="Q54" s="28" t="s">
        <v>66</v>
      </c>
      <c r="R54" s="28">
        <v>9.0</v>
      </c>
      <c r="S54" s="28">
        <v>9.0</v>
      </c>
      <c r="T54" s="28">
        <v>9.0</v>
      </c>
      <c r="U54" s="28">
        <v>7.0</v>
      </c>
      <c r="V54" s="28">
        <v>9.0</v>
      </c>
      <c r="W54" s="28">
        <v>9.0</v>
      </c>
      <c r="X54" s="28">
        <v>9.0</v>
      </c>
      <c r="Y54" s="28">
        <v>9.0</v>
      </c>
      <c r="Z54" s="28">
        <v>9.0</v>
      </c>
      <c r="AA54" s="28">
        <v>8.0</v>
      </c>
      <c r="AB54" s="28">
        <v>9.0</v>
      </c>
      <c r="AC54" s="28">
        <v>7.0</v>
      </c>
      <c r="AD54" s="28">
        <v>6.0</v>
      </c>
      <c r="AE54" s="28">
        <v>7.0</v>
      </c>
      <c r="AF54" s="28">
        <v>8.0</v>
      </c>
      <c r="AG54" s="28">
        <v>9.0</v>
      </c>
      <c r="AH54" s="28">
        <v>9.0</v>
      </c>
      <c r="AI54" s="28">
        <v>8.0</v>
      </c>
      <c r="AJ54" s="28">
        <v>8.0</v>
      </c>
      <c r="AK54" s="28">
        <v>9.0</v>
      </c>
      <c r="AL54" s="28">
        <v>8.0</v>
      </c>
      <c r="AM54" s="28">
        <v>7.0</v>
      </c>
      <c r="AN54" s="28">
        <v>7.0</v>
      </c>
      <c r="AO54" s="28">
        <v>8.0</v>
      </c>
      <c r="AP54" s="28">
        <v>8.0</v>
      </c>
      <c r="AQ54" s="28">
        <v>8.0</v>
      </c>
      <c r="AR54" s="28">
        <v>9.0</v>
      </c>
      <c r="AS54" s="28">
        <v>9.0</v>
      </c>
      <c r="AT54" s="28">
        <v>7.0</v>
      </c>
      <c r="AU54" s="28" t="s">
        <v>66</v>
      </c>
      <c r="AV54" s="28">
        <v>8.0</v>
      </c>
      <c r="AW54" s="28">
        <v>7.0</v>
      </c>
    </row>
    <row r="55" ht="15.75" customHeight="1">
      <c r="A55" s="24">
        <v>33.0</v>
      </c>
      <c r="B55" s="2" t="str">
        <f>VLOOKUP(A55,TEAMS!$A$2:$B$43,2,0)</f>
        <v>Smokin Butts &amp; Rubbin Racks</v>
      </c>
      <c r="C55" s="25">
        <f t="shared" si="1"/>
        <v>144</v>
      </c>
      <c r="D55" s="24">
        <f t="shared" si="2"/>
        <v>39</v>
      </c>
      <c r="F55" s="1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ht="15.75" customHeight="1">
      <c r="A56" s="24">
        <v>39.0</v>
      </c>
      <c r="B56" s="2" t="str">
        <f>VLOOKUP(A56,TEAMS!$A$2:$B$43,2,0)</f>
        <v>Stag-Que</v>
      </c>
      <c r="C56" s="25">
        <f t="shared" si="1"/>
        <v>143.4288</v>
      </c>
      <c r="D56" s="24">
        <f t="shared" si="2"/>
        <v>40</v>
      </c>
      <c r="F56" s="12"/>
      <c r="G56" s="29" t="s">
        <v>71</v>
      </c>
      <c r="H56" s="2">
        <f t="shared" ref="H56:AW56" si="9">MIN(H49:H54)</f>
        <v>5</v>
      </c>
      <c r="I56" s="2">
        <f t="shared" si="9"/>
        <v>6</v>
      </c>
      <c r="J56" s="2">
        <f t="shared" si="9"/>
        <v>6</v>
      </c>
      <c r="K56" s="2">
        <f t="shared" si="9"/>
        <v>5</v>
      </c>
      <c r="L56" s="2">
        <f t="shared" si="9"/>
        <v>7</v>
      </c>
      <c r="M56" s="2">
        <f t="shared" si="9"/>
        <v>5</v>
      </c>
      <c r="N56" s="2">
        <f t="shared" si="9"/>
        <v>8</v>
      </c>
      <c r="O56" s="2">
        <f t="shared" si="9"/>
        <v>7</v>
      </c>
      <c r="P56" s="2">
        <f t="shared" si="9"/>
        <v>7</v>
      </c>
      <c r="Q56" s="2">
        <f t="shared" si="9"/>
        <v>0</v>
      </c>
      <c r="R56" s="2">
        <f t="shared" si="9"/>
        <v>8</v>
      </c>
      <c r="S56" s="2">
        <f t="shared" si="9"/>
        <v>8</v>
      </c>
      <c r="T56" s="2">
        <f t="shared" si="9"/>
        <v>8</v>
      </c>
      <c r="U56" s="2">
        <f t="shared" si="9"/>
        <v>7</v>
      </c>
      <c r="V56" s="2">
        <f t="shared" si="9"/>
        <v>8</v>
      </c>
      <c r="W56" s="2">
        <f t="shared" si="9"/>
        <v>8</v>
      </c>
      <c r="X56" s="2">
        <f t="shared" si="9"/>
        <v>8</v>
      </c>
      <c r="Y56" s="2">
        <f t="shared" si="9"/>
        <v>9</v>
      </c>
      <c r="Z56" s="2">
        <f t="shared" si="9"/>
        <v>8</v>
      </c>
      <c r="AA56" s="2">
        <f t="shared" si="9"/>
        <v>8</v>
      </c>
      <c r="AB56" s="2">
        <f t="shared" si="9"/>
        <v>8</v>
      </c>
      <c r="AC56" s="2">
        <f t="shared" si="9"/>
        <v>7</v>
      </c>
      <c r="AD56" s="2">
        <f t="shared" si="9"/>
        <v>6</v>
      </c>
      <c r="AE56" s="2">
        <f t="shared" si="9"/>
        <v>7</v>
      </c>
      <c r="AF56" s="2">
        <f t="shared" si="9"/>
        <v>8</v>
      </c>
      <c r="AG56" s="2">
        <f t="shared" si="9"/>
        <v>8</v>
      </c>
      <c r="AH56" s="2">
        <f t="shared" si="9"/>
        <v>9</v>
      </c>
      <c r="AI56" s="2">
        <f t="shared" si="9"/>
        <v>8</v>
      </c>
      <c r="AJ56" s="2">
        <f t="shared" si="9"/>
        <v>7</v>
      </c>
      <c r="AK56" s="2">
        <f t="shared" si="9"/>
        <v>8</v>
      </c>
      <c r="AL56" s="2">
        <f t="shared" si="9"/>
        <v>8</v>
      </c>
      <c r="AM56" s="2">
        <f t="shared" si="9"/>
        <v>7</v>
      </c>
      <c r="AN56" s="2">
        <f t="shared" si="9"/>
        <v>7</v>
      </c>
      <c r="AO56" s="2">
        <f t="shared" si="9"/>
        <v>8</v>
      </c>
      <c r="AP56" s="2">
        <f t="shared" si="9"/>
        <v>8</v>
      </c>
      <c r="AQ56" s="2">
        <f t="shared" si="9"/>
        <v>7</v>
      </c>
      <c r="AR56" s="2">
        <f t="shared" si="9"/>
        <v>8</v>
      </c>
      <c r="AS56" s="2">
        <f t="shared" si="9"/>
        <v>7</v>
      </c>
      <c r="AT56" s="2">
        <f t="shared" si="9"/>
        <v>6</v>
      </c>
      <c r="AU56" s="2">
        <f t="shared" si="9"/>
        <v>0</v>
      </c>
      <c r="AV56" s="2">
        <f t="shared" si="9"/>
        <v>6</v>
      </c>
      <c r="AW56" s="2">
        <f t="shared" si="9"/>
        <v>7</v>
      </c>
    </row>
    <row r="57" ht="15.75" customHeight="1">
      <c r="A57" s="24">
        <v>40.0</v>
      </c>
      <c r="B57" s="2" t="str">
        <f>VLOOKUP(A57,TEAMS!$A$2:$B$43,2,0)</f>
        <v>Blank Team 2</v>
      </c>
      <c r="C57" s="25">
        <f t="shared" si="1"/>
        <v>0</v>
      </c>
      <c r="D57" s="24">
        <f t="shared" si="2"/>
        <v>41</v>
      </c>
      <c r="F57" s="1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ht="15.75" customHeight="1">
      <c r="A58" s="24">
        <v>10.0</v>
      </c>
      <c r="B58" s="2" t="str">
        <f>VLOOKUP(A58,TEAMS!$A$2:$B$43,2,0)</f>
        <v>Blank Team 1</v>
      </c>
      <c r="C58" s="25">
        <f t="shared" si="1"/>
        <v>0</v>
      </c>
      <c r="D58" s="24">
        <f t="shared" si="2"/>
        <v>41</v>
      </c>
      <c r="F58" s="12"/>
      <c r="G58" s="29" t="s">
        <v>72</v>
      </c>
      <c r="H58" s="2">
        <f t="shared" ref="H58:AW58" si="10">SUM(H49:H54)-H56</f>
        <v>40</v>
      </c>
      <c r="I58" s="2">
        <f t="shared" si="10"/>
        <v>41</v>
      </c>
      <c r="J58" s="2">
        <f t="shared" si="10"/>
        <v>42</v>
      </c>
      <c r="K58" s="2">
        <f t="shared" si="10"/>
        <v>43</v>
      </c>
      <c r="L58" s="2">
        <f t="shared" si="10"/>
        <v>44</v>
      </c>
      <c r="M58" s="2">
        <f t="shared" si="10"/>
        <v>43</v>
      </c>
      <c r="N58" s="2">
        <f t="shared" si="10"/>
        <v>42</v>
      </c>
      <c r="O58" s="2">
        <f t="shared" si="10"/>
        <v>35</v>
      </c>
      <c r="P58" s="2">
        <f t="shared" si="10"/>
        <v>38</v>
      </c>
      <c r="Q58" s="2">
        <f t="shared" si="10"/>
        <v>0</v>
      </c>
      <c r="R58" s="2">
        <f t="shared" si="10"/>
        <v>44</v>
      </c>
      <c r="S58" s="2">
        <f t="shared" si="10"/>
        <v>44</v>
      </c>
      <c r="T58" s="2">
        <f t="shared" si="10"/>
        <v>45</v>
      </c>
      <c r="U58" s="2">
        <f t="shared" si="10"/>
        <v>39</v>
      </c>
      <c r="V58" s="2">
        <f t="shared" si="10"/>
        <v>44</v>
      </c>
      <c r="W58" s="2">
        <f t="shared" si="10"/>
        <v>45</v>
      </c>
      <c r="X58" s="2">
        <f t="shared" si="10"/>
        <v>43</v>
      </c>
      <c r="Y58" s="2">
        <f t="shared" si="10"/>
        <v>45</v>
      </c>
      <c r="Z58" s="2">
        <f t="shared" si="10"/>
        <v>44</v>
      </c>
      <c r="AA58" s="2">
        <f t="shared" si="10"/>
        <v>42</v>
      </c>
      <c r="AB58" s="2">
        <f t="shared" si="10"/>
        <v>45</v>
      </c>
      <c r="AC58" s="2">
        <f t="shared" si="10"/>
        <v>43</v>
      </c>
      <c r="AD58" s="2">
        <f t="shared" si="10"/>
        <v>45</v>
      </c>
      <c r="AE58" s="2">
        <f t="shared" si="10"/>
        <v>43</v>
      </c>
      <c r="AF58" s="2">
        <f t="shared" si="10"/>
        <v>44</v>
      </c>
      <c r="AG58" s="2">
        <f t="shared" si="10"/>
        <v>45</v>
      </c>
      <c r="AH58" s="2">
        <f t="shared" si="10"/>
        <v>45</v>
      </c>
      <c r="AI58" s="2">
        <f t="shared" si="10"/>
        <v>43</v>
      </c>
      <c r="AJ58" s="2">
        <f t="shared" si="10"/>
        <v>40</v>
      </c>
      <c r="AK58" s="2">
        <f t="shared" si="10"/>
        <v>45</v>
      </c>
      <c r="AL58" s="2">
        <f t="shared" si="10"/>
        <v>41</v>
      </c>
      <c r="AM58" s="2">
        <f t="shared" si="10"/>
        <v>38</v>
      </c>
      <c r="AN58" s="2">
        <f t="shared" si="10"/>
        <v>36</v>
      </c>
      <c r="AO58" s="2">
        <f t="shared" si="10"/>
        <v>43</v>
      </c>
      <c r="AP58" s="2">
        <f t="shared" si="10"/>
        <v>41</v>
      </c>
      <c r="AQ58" s="2">
        <f t="shared" si="10"/>
        <v>39</v>
      </c>
      <c r="AR58" s="2">
        <f t="shared" si="10"/>
        <v>45</v>
      </c>
      <c r="AS58" s="2">
        <f t="shared" si="10"/>
        <v>40</v>
      </c>
      <c r="AT58" s="2">
        <f t="shared" si="10"/>
        <v>35</v>
      </c>
      <c r="AU58" s="2">
        <f t="shared" si="10"/>
        <v>0</v>
      </c>
      <c r="AV58" s="2">
        <f t="shared" si="10"/>
        <v>39</v>
      </c>
      <c r="AW58" s="2">
        <f t="shared" si="10"/>
        <v>39</v>
      </c>
    </row>
    <row r="59" ht="15.75" customHeight="1">
      <c r="F59" s="12"/>
      <c r="G59" s="29" t="s">
        <v>73</v>
      </c>
      <c r="H59" s="2">
        <f>H58*'Potential Scores &amp; Weighting'!$E$5</f>
        <v>22.856</v>
      </c>
      <c r="I59" s="2">
        <f>I58*'Potential Scores &amp; Weighting'!$E$5</f>
        <v>23.4274</v>
      </c>
      <c r="J59" s="2">
        <f>J58*'Potential Scores &amp; Weighting'!$E$5</f>
        <v>23.9988</v>
      </c>
      <c r="K59" s="2">
        <f>K58*'Potential Scores &amp; Weighting'!$E$5</f>
        <v>24.5702</v>
      </c>
      <c r="L59" s="2">
        <f>L58*'Potential Scores &amp; Weighting'!$E$5</f>
        <v>25.1416</v>
      </c>
      <c r="M59" s="2">
        <f>M58*'Potential Scores &amp; Weighting'!$E$5</f>
        <v>24.5702</v>
      </c>
      <c r="N59" s="2">
        <f>N58*'Potential Scores &amp; Weighting'!$E$5</f>
        <v>23.9988</v>
      </c>
      <c r="O59" s="2">
        <f>O58*'Potential Scores &amp; Weighting'!$E$5</f>
        <v>19.999</v>
      </c>
      <c r="P59" s="2">
        <f>P58*'Potential Scores &amp; Weighting'!$E$5</f>
        <v>21.7132</v>
      </c>
      <c r="Q59" s="2">
        <f>Q58*'Potential Scores &amp; Weighting'!$E$5</f>
        <v>0</v>
      </c>
      <c r="R59" s="2">
        <f>R58*'Potential Scores &amp; Weighting'!$E$5</f>
        <v>25.1416</v>
      </c>
      <c r="S59" s="2">
        <f>S58*'Potential Scores &amp; Weighting'!$E$5</f>
        <v>25.1416</v>
      </c>
      <c r="T59" s="2">
        <f>T58*'Potential Scores &amp; Weighting'!$E$5</f>
        <v>25.713</v>
      </c>
      <c r="U59" s="2">
        <f>U58*'Potential Scores &amp; Weighting'!$E$5</f>
        <v>22.2846</v>
      </c>
      <c r="V59" s="2">
        <f>V58*'Potential Scores &amp; Weighting'!$E$5</f>
        <v>25.1416</v>
      </c>
      <c r="W59" s="2">
        <f>W58*'Potential Scores &amp; Weighting'!$E$5</f>
        <v>25.713</v>
      </c>
      <c r="X59" s="2">
        <f>X58*'Potential Scores &amp; Weighting'!$E$5</f>
        <v>24.5702</v>
      </c>
      <c r="Y59" s="2">
        <f>Y58*'Potential Scores &amp; Weighting'!$E$5</f>
        <v>25.713</v>
      </c>
      <c r="Z59" s="2">
        <f>Z58*'Potential Scores &amp; Weighting'!$E$5</f>
        <v>25.1416</v>
      </c>
      <c r="AA59" s="2">
        <f>AA58*'Potential Scores &amp; Weighting'!$E$5</f>
        <v>23.9988</v>
      </c>
      <c r="AB59" s="2">
        <f>AB58*'Potential Scores &amp; Weighting'!$E$5</f>
        <v>25.713</v>
      </c>
      <c r="AC59" s="2">
        <f>AC58*'Potential Scores &amp; Weighting'!$E$5</f>
        <v>24.5702</v>
      </c>
      <c r="AD59" s="2">
        <f>AD58*'Potential Scores &amp; Weighting'!$E$5</f>
        <v>25.713</v>
      </c>
      <c r="AE59" s="2">
        <f>AE58*'Potential Scores &amp; Weighting'!$E$5</f>
        <v>24.5702</v>
      </c>
      <c r="AF59" s="2">
        <f>AF58*'Potential Scores &amp; Weighting'!$E$5</f>
        <v>25.1416</v>
      </c>
      <c r="AG59" s="2">
        <f>AG58*'Potential Scores &amp; Weighting'!$E$5</f>
        <v>25.713</v>
      </c>
      <c r="AH59" s="2">
        <f>AH58*'Potential Scores &amp; Weighting'!$E$5</f>
        <v>25.713</v>
      </c>
      <c r="AI59" s="2">
        <f>AI58*'Potential Scores &amp; Weighting'!$E$5</f>
        <v>24.5702</v>
      </c>
      <c r="AJ59" s="2">
        <f>AJ58*'Potential Scores &amp; Weighting'!$E$5</f>
        <v>22.856</v>
      </c>
      <c r="AK59" s="2">
        <f>AK58*'Potential Scores &amp; Weighting'!$E$5</f>
        <v>25.713</v>
      </c>
      <c r="AL59" s="2">
        <f>AL58*'Potential Scores &amp; Weighting'!$E$5</f>
        <v>23.4274</v>
      </c>
      <c r="AM59" s="2">
        <f>AM58*'Potential Scores &amp; Weighting'!$E$5</f>
        <v>21.7132</v>
      </c>
      <c r="AN59" s="2">
        <f>AN58*'Potential Scores &amp; Weighting'!$E$5</f>
        <v>20.5704</v>
      </c>
      <c r="AO59" s="2">
        <f>AO58*'Potential Scores &amp; Weighting'!$E$5</f>
        <v>24.5702</v>
      </c>
      <c r="AP59" s="2">
        <f>AP58*'Potential Scores &amp; Weighting'!$E$5</f>
        <v>23.4274</v>
      </c>
      <c r="AQ59" s="2">
        <f>AQ58*'Potential Scores &amp; Weighting'!$E$5</f>
        <v>22.2846</v>
      </c>
      <c r="AR59" s="2">
        <f>AR58*'Potential Scores &amp; Weighting'!$E$5</f>
        <v>25.713</v>
      </c>
      <c r="AS59" s="2">
        <f>AS58*'Potential Scores &amp; Weighting'!$E$5</f>
        <v>22.856</v>
      </c>
      <c r="AT59" s="2">
        <f>AT58*'Potential Scores &amp; Weighting'!$E$5</f>
        <v>19.999</v>
      </c>
      <c r="AU59" s="2">
        <f>AU58*'Potential Scores &amp; Weighting'!$E$5</f>
        <v>0</v>
      </c>
      <c r="AV59" s="2">
        <f>AV58*'Potential Scores &amp; Weighting'!$E$5</f>
        <v>22.2846</v>
      </c>
      <c r="AW59" s="2">
        <f>AW58*'Potential Scores &amp; Weighting'!$E$5</f>
        <v>22.2846</v>
      </c>
    </row>
    <row r="60" ht="15.75" customHeight="1">
      <c r="F60" s="12"/>
      <c r="G60" s="29" t="s">
        <v>78</v>
      </c>
      <c r="H60" s="2">
        <f t="shared" ref="H60:AW60" si="11">_xlfn.RANK.EQ(H59,$H$59:$AW$59)</f>
        <v>29</v>
      </c>
      <c r="I60" s="2">
        <f t="shared" si="11"/>
        <v>26</v>
      </c>
      <c r="J60" s="2">
        <f t="shared" si="11"/>
        <v>23</v>
      </c>
      <c r="K60" s="2">
        <f t="shared" si="11"/>
        <v>16</v>
      </c>
      <c r="L60" s="2">
        <f t="shared" si="11"/>
        <v>10</v>
      </c>
      <c r="M60" s="2">
        <f t="shared" si="11"/>
        <v>16</v>
      </c>
      <c r="N60" s="2">
        <f t="shared" si="11"/>
        <v>23</v>
      </c>
      <c r="O60" s="2">
        <f t="shared" si="11"/>
        <v>39</v>
      </c>
      <c r="P60" s="2">
        <f t="shared" si="11"/>
        <v>36</v>
      </c>
      <c r="Q60" s="2">
        <f t="shared" si="11"/>
        <v>41</v>
      </c>
      <c r="R60" s="2">
        <f t="shared" si="11"/>
        <v>10</v>
      </c>
      <c r="S60" s="2">
        <f t="shared" si="11"/>
        <v>10</v>
      </c>
      <c r="T60" s="2">
        <f t="shared" si="11"/>
        <v>1</v>
      </c>
      <c r="U60" s="2">
        <f t="shared" si="11"/>
        <v>32</v>
      </c>
      <c r="V60" s="2">
        <f t="shared" si="11"/>
        <v>10</v>
      </c>
      <c r="W60" s="2">
        <f t="shared" si="11"/>
        <v>1</v>
      </c>
      <c r="X60" s="2">
        <f t="shared" si="11"/>
        <v>16</v>
      </c>
      <c r="Y60" s="2">
        <f t="shared" si="11"/>
        <v>1</v>
      </c>
      <c r="Z60" s="2">
        <f t="shared" si="11"/>
        <v>10</v>
      </c>
      <c r="AA60" s="2">
        <f t="shared" si="11"/>
        <v>23</v>
      </c>
      <c r="AB60" s="2">
        <f t="shared" si="11"/>
        <v>1</v>
      </c>
      <c r="AC60" s="2">
        <f t="shared" si="11"/>
        <v>16</v>
      </c>
      <c r="AD60" s="2">
        <f t="shared" si="11"/>
        <v>1</v>
      </c>
      <c r="AE60" s="2">
        <f t="shared" si="11"/>
        <v>16</v>
      </c>
      <c r="AF60" s="2">
        <f t="shared" si="11"/>
        <v>10</v>
      </c>
      <c r="AG60" s="2">
        <f t="shared" si="11"/>
        <v>1</v>
      </c>
      <c r="AH60" s="2">
        <f t="shared" si="11"/>
        <v>1</v>
      </c>
      <c r="AI60" s="2">
        <f t="shared" si="11"/>
        <v>16</v>
      </c>
      <c r="AJ60" s="2">
        <f t="shared" si="11"/>
        <v>29</v>
      </c>
      <c r="AK60" s="2">
        <f t="shared" si="11"/>
        <v>1</v>
      </c>
      <c r="AL60" s="2">
        <f t="shared" si="11"/>
        <v>26</v>
      </c>
      <c r="AM60" s="2">
        <f t="shared" si="11"/>
        <v>36</v>
      </c>
      <c r="AN60" s="2">
        <f t="shared" si="11"/>
        <v>38</v>
      </c>
      <c r="AO60" s="2">
        <f t="shared" si="11"/>
        <v>16</v>
      </c>
      <c r="AP60" s="2">
        <f t="shared" si="11"/>
        <v>26</v>
      </c>
      <c r="AQ60" s="2">
        <f t="shared" si="11"/>
        <v>32</v>
      </c>
      <c r="AR60" s="2">
        <f t="shared" si="11"/>
        <v>1</v>
      </c>
      <c r="AS60" s="2">
        <f t="shared" si="11"/>
        <v>29</v>
      </c>
      <c r="AT60" s="2">
        <f t="shared" si="11"/>
        <v>39</v>
      </c>
      <c r="AU60" s="2">
        <f t="shared" si="11"/>
        <v>41</v>
      </c>
      <c r="AV60" s="2">
        <f t="shared" si="11"/>
        <v>32</v>
      </c>
      <c r="AW60" s="2">
        <f t="shared" si="11"/>
        <v>32</v>
      </c>
    </row>
    <row r="61" ht="15.75" customHeight="1">
      <c r="F61" s="1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ht="15.75" customHeight="1">
      <c r="F62" s="1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ht="15.75" customHeight="1">
      <c r="F63" s="12"/>
      <c r="G63" s="29" t="s">
        <v>79</v>
      </c>
      <c r="H63" s="32">
        <f t="shared" ref="H63:AW63" si="12">SUM(H27,H43,H59)</f>
        <v>170.2858</v>
      </c>
      <c r="I63" s="32">
        <f t="shared" si="12"/>
        <v>174.2858</v>
      </c>
      <c r="J63" s="32">
        <f t="shared" si="12"/>
        <v>164.5714</v>
      </c>
      <c r="K63" s="32">
        <f t="shared" si="12"/>
        <v>163.9998</v>
      </c>
      <c r="L63" s="32">
        <f t="shared" si="12"/>
        <v>149.714</v>
      </c>
      <c r="M63" s="32">
        <f t="shared" si="12"/>
        <v>177.7144</v>
      </c>
      <c r="N63" s="32">
        <f t="shared" si="12"/>
        <v>160</v>
      </c>
      <c r="O63" s="32">
        <f t="shared" si="12"/>
        <v>153.7142</v>
      </c>
      <c r="P63" s="32">
        <f t="shared" si="12"/>
        <v>145.1428</v>
      </c>
      <c r="Q63" s="32">
        <f t="shared" si="12"/>
        <v>0</v>
      </c>
      <c r="R63" s="32">
        <f t="shared" si="12"/>
        <v>162.2856</v>
      </c>
      <c r="S63" s="32">
        <f t="shared" si="12"/>
        <v>170.2856</v>
      </c>
      <c r="T63" s="32">
        <f t="shared" si="12"/>
        <v>161.7142</v>
      </c>
      <c r="U63" s="32">
        <f t="shared" si="12"/>
        <v>164</v>
      </c>
      <c r="V63" s="32">
        <f t="shared" si="12"/>
        <v>172.5714</v>
      </c>
      <c r="W63" s="32">
        <f t="shared" si="12"/>
        <v>171.9998</v>
      </c>
      <c r="X63" s="32">
        <f t="shared" si="12"/>
        <v>165.1426</v>
      </c>
      <c r="Y63" s="32">
        <f t="shared" si="12"/>
        <v>175.4284</v>
      </c>
      <c r="Z63" s="32">
        <f t="shared" si="12"/>
        <v>149.714</v>
      </c>
      <c r="AA63" s="32">
        <f t="shared" si="12"/>
        <v>154.2856</v>
      </c>
      <c r="AB63" s="32">
        <f t="shared" si="12"/>
        <v>169.7142</v>
      </c>
      <c r="AC63" s="32">
        <f t="shared" si="12"/>
        <v>153.7142</v>
      </c>
      <c r="AD63" s="32">
        <f t="shared" si="12"/>
        <v>161.7142</v>
      </c>
      <c r="AE63" s="32">
        <f t="shared" si="12"/>
        <v>161.7144</v>
      </c>
      <c r="AF63" s="32">
        <f t="shared" si="12"/>
        <v>165.7144</v>
      </c>
      <c r="AG63" s="32">
        <f t="shared" si="12"/>
        <v>173.1428</v>
      </c>
      <c r="AH63" s="32">
        <f t="shared" si="12"/>
        <v>169.714</v>
      </c>
      <c r="AI63" s="32">
        <f t="shared" si="12"/>
        <v>159.4284</v>
      </c>
      <c r="AJ63" s="32">
        <f t="shared" si="12"/>
        <v>172.5716</v>
      </c>
      <c r="AK63" s="32">
        <f t="shared" si="12"/>
        <v>158.2856</v>
      </c>
      <c r="AL63" s="32">
        <f t="shared" si="12"/>
        <v>149.1424</v>
      </c>
      <c r="AM63" s="32">
        <f t="shared" si="12"/>
        <v>157.7142</v>
      </c>
      <c r="AN63" s="32">
        <f t="shared" si="12"/>
        <v>144</v>
      </c>
      <c r="AO63" s="32">
        <f t="shared" si="12"/>
        <v>160.5716</v>
      </c>
      <c r="AP63" s="32">
        <f t="shared" si="12"/>
        <v>145.7142</v>
      </c>
      <c r="AQ63" s="32">
        <f t="shared" si="12"/>
        <v>158.2858</v>
      </c>
      <c r="AR63" s="32">
        <f t="shared" si="12"/>
        <v>163.9998</v>
      </c>
      <c r="AS63" s="32">
        <f t="shared" si="12"/>
        <v>151.9998</v>
      </c>
      <c r="AT63" s="32">
        <f t="shared" si="12"/>
        <v>143.4288</v>
      </c>
      <c r="AU63" s="32">
        <f t="shared" si="12"/>
        <v>0</v>
      </c>
      <c r="AV63" s="32">
        <f t="shared" si="12"/>
        <v>150.2856</v>
      </c>
      <c r="AW63" s="32">
        <f t="shared" si="12"/>
        <v>157.1428</v>
      </c>
    </row>
    <row r="64" ht="15.75" customHeight="1">
      <c r="F64" s="1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ht="15.75" customHeight="1">
      <c r="F65" s="1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ht="15.75" customHeight="1">
      <c r="F66" s="1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ht="15.75" customHeight="1">
      <c r="F67" s="1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ht="15.75" customHeight="1">
      <c r="F68" s="1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ht="15.75" customHeight="1">
      <c r="F69" s="1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ht="15.75" customHeight="1">
      <c r="F70" s="1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ht="15.75" customHeight="1">
      <c r="F71" s="1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ht="15.75" customHeight="1">
      <c r="F72" s="1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ht="15.75" customHeight="1">
      <c r="F73" s="1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ht="15.75" customHeight="1">
      <c r="F74" s="1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ht="15.75" customHeight="1">
      <c r="F75" s="1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ht="15.75" customHeight="1">
      <c r="F76" s="1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ht="15.75" customHeight="1">
      <c r="F77" s="1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ht="15.75" customHeight="1">
      <c r="F78" s="1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ht="15.75" customHeight="1">
      <c r="F79" s="1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ht="15.75" customHeight="1">
      <c r="F80" s="1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ht="15.75" customHeight="1">
      <c r="F81" s="1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ht="15.75" customHeight="1">
      <c r="F82" s="1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ht="15.75" customHeight="1">
      <c r="F83" s="1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ht="15.75" customHeight="1">
      <c r="F84" s="1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ht="15.75" customHeight="1">
      <c r="F85" s="1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ht="15.75" customHeight="1">
      <c r="F86" s="1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ht="15.75" customHeight="1">
      <c r="F87" s="1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ht="15.75" customHeight="1">
      <c r="F88" s="1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ht="15.75" customHeight="1">
      <c r="F89" s="1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ht="15.75" customHeight="1">
      <c r="F90" s="1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ht="15.75" customHeight="1">
      <c r="F91" s="1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ht="15.75" customHeight="1">
      <c r="F92" s="1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ht="15.75" customHeight="1">
      <c r="F93" s="1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ht="15.75" customHeight="1">
      <c r="F94" s="1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ht="15.75" customHeight="1">
      <c r="F95" s="1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ht="15.75" customHeight="1">
      <c r="F96" s="1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ht="15.75" customHeight="1">
      <c r="F97" s="1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ht="15.75" customHeight="1">
      <c r="F98" s="1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ht="15.75" customHeight="1">
      <c r="F99" s="1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ht="15.75" customHeight="1">
      <c r="F100" s="1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ht="15.75" customHeight="1">
      <c r="F101" s="1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ht="15.75" customHeight="1">
      <c r="F102" s="1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ht="15.75" customHeight="1">
      <c r="F103" s="1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ht="15.75" customHeight="1">
      <c r="F104" s="1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ht="15.75" customHeight="1">
      <c r="F105" s="1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ht="15.75" customHeight="1">
      <c r="F106" s="1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ht="15.75" customHeight="1">
      <c r="F107" s="1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ht="15.75" customHeight="1">
      <c r="F108" s="1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ht="15.75" customHeight="1">
      <c r="F109" s="1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ht="15.75" customHeight="1">
      <c r="F110" s="1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ht="15.75" customHeight="1">
      <c r="F111" s="1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ht="15.75" customHeight="1">
      <c r="F112" s="1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ht="15.75" customHeight="1">
      <c r="F113" s="1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ht="15.75" customHeight="1">
      <c r="F114" s="1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ht="15.75" customHeight="1">
      <c r="F115" s="1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ht="15.75" customHeight="1">
      <c r="F116" s="1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ht="15.75" customHeight="1">
      <c r="F117" s="1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ht="15.75" customHeight="1">
      <c r="F118" s="1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ht="15.75" customHeight="1">
      <c r="F119" s="1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ht="15.75" customHeight="1">
      <c r="F120" s="1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ht="15.75" customHeight="1">
      <c r="F121" s="1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ht="15.75" customHeight="1">
      <c r="F122" s="1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ht="15.75" customHeight="1">
      <c r="F123" s="1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ht="15.75" customHeight="1">
      <c r="F124" s="1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ht="15.75" customHeight="1">
      <c r="F125" s="1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ht="15.75" customHeight="1">
      <c r="F126" s="1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ht="15.75" customHeight="1">
      <c r="F127" s="1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ht="15.75" customHeight="1">
      <c r="F128" s="1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ht="15.75" customHeight="1">
      <c r="F129" s="1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ht="15.75" customHeight="1">
      <c r="F130" s="1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ht="15.75" customHeight="1">
      <c r="F131" s="1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ht="15.75" customHeight="1">
      <c r="F132" s="1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ht="15.75" customHeight="1">
      <c r="F133" s="1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ht="15.75" customHeight="1">
      <c r="F134" s="1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ht="15.75" customHeight="1">
      <c r="F135" s="1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ht="15.75" customHeight="1">
      <c r="F136" s="1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ht="15.75" customHeight="1">
      <c r="F137" s="1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ht="15.75" customHeight="1">
      <c r="F138" s="1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ht="15.75" customHeight="1">
      <c r="F139" s="1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ht="15.75" customHeight="1">
      <c r="F140" s="1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ht="15.75" customHeight="1">
      <c r="F141" s="1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ht="15.75" customHeight="1">
      <c r="F142" s="1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ht="15.75" customHeight="1">
      <c r="F143" s="1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ht="15.75" customHeight="1">
      <c r="F144" s="1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ht="15.75" customHeight="1">
      <c r="F145" s="1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ht="15.75" customHeight="1">
      <c r="F146" s="1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ht="15.75" customHeight="1">
      <c r="F147" s="1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ht="15.75" customHeight="1">
      <c r="F148" s="1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ht="15.75" customHeight="1">
      <c r="F149" s="1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ht="15.75" customHeight="1">
      <c r="F150" s="1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ht="15.75" customHeight="1">
      <c r="F151" s="1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ht="15.75" customHeight="1">
      <c r="F152" s="1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ht="15.75" customHeight="1">
      <c r="F153" s="1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ht="15.75" customHeight="1">
      <c r="F154" s="1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ht="15.75" customHeight="1">
      <c r="F155" s="1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ht="15.75" customHeight="1">
      <c r="F156" s="1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ht="15.75" customHeight="1">
      <c r="F157" s="1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ht="15.75" customHeight="1">
      <c r="F158" s="1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ht="15.75" customHeight="1">
      <c r="F159" s="1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ht="15.75" customHeight="1">
      <c r="F160" s="1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ht="15.75" customHeight="1">
      <c r="F161" s="1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ht="15.75" customHeight="1">
      <c r="F162" s="1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ht="15.75" customHeight="1">
      <c r="F163" s="1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ht="15.75" customHeight="1">
      <c r="F164" s="1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ht="15.75" customHeight="1">
      <c r="F165" s="1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ht="15.75" customHeight="1">
      <c r="F166" s="1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ht="15.75" customHeight="1">
      <c r="F167" s="1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ht="15.75" customHeight="1">
      <c r="F168" s="1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ht="15.75" customHeight="1">
      <c r="F169" s="1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ht="15.75" customHeight="1">
      <c r="F170" s="1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ht="15.75" customHeight="1">
      <c r="F171" s="1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ht="15.75" customHeight="1">
      <c r="F172" s="1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ht="15.75" customHeight="1">
      <c r="F173" s="1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ht="15.75" customHeight="1">
      <c r="F174" s="1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ht="15.75" customHeight="1">
      <c r="F175" s="1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ht="15.75" customHeight="1">
      <c r="F176" s="1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ht="15.75" customHeight="1">
      <c r="F177" s="1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ht="15.75" customHeight="1">
      <c r="F178" s="1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ht="15.75" customHeight="1">
      <c r="F179" s="1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ht="15.75" customHeight="1">
      <c r="F180" s="1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ht="15.75" customHeight="1">
      <c r="F181" s="1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ht="15.75" customHeight="1">
      <c r="F182" s="1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ht="15.75" customHeight="1">
      <c r="F183" s="1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ht="15.75" customHeight="1">
      <c r="F184" s="1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ht="15.75" customHeight="1">
      <c r="F185" s="1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ht="15.75" customHeight="1">
      <c r="F186" s="1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ht="15.75" customHeight="1">
      <c r="F187" s="1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ht="15.75" customHeight="1">
      <c r="F188" s="1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ht="15.75" customHeight="1">
      <c r="F189" s="1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ht="15.75" customHeight="1">
      <c r="F190" s="1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ht="15.75" customHeight="1">
      <c r="F191" s="1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ht="15.75" customHeight="1">
      <c r="F192" s="1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ht="15.75" customHeight="1">
      <c r="F193" s="1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ht="15.75" customHeight="1">
      <c r="F194" s="1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ht="15.75" customHeight="1">
      <c r="F195" s="1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ht="15.75" customHeight="1">
      <c r="F196" s="1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ht="15.75" customHeight="1">
      <c r="F197" s="1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ht="15.75" customHeight="1">
      <c r="F198" s="1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ht="15.75" customHeight="1">
      <c r="F199" s="1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ht="15.75" customHeight="1">
      <c r="F200" s="1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ht="15.75" customHeight="1">
      <c r="F201" s="1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ht="15.75" customHeight="1">
      <c r="F202" s="1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ht="15.75" customHeight="1">
      <c r="F203" s="1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ht="15.75" customHeight="1">
      <c r="F204" s="1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ht="15.75" customHeight="1">
      <c r="F205" s="1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ht="15.75" customHeight="1">
      <c r="F206" s="1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ht="15.75" customHeight="1">
      <c r="F207" s="1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ht="15.75" customHeight="1">
      <c r="F208" s="1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ht="15.75" customHeight="1">
      <c r="F209" s="1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ht="15.75" customHeight="1">
      <c r="F210" s="1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ht="15.75" customHeight="1">
      <c r="F211" s="1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ht="15.75" customHeight="1">
      <c r="F212" s="1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ht="15.75" customHeight="1">
      <c r="F213" s="1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ht="15.75" customHeight="1">
      <c r="F214" s="1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ht="15.75" customHeight="1">
      <c r="F215" s="1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ht="15.75" customHeight="1">
      <c r="F216" s="1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ht="15.75" customHeight="1">
      <c r="F217" s="1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ht="15.75" customHeight="1">
      <c r="F218" s="1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ht="15.75" customHeight="1">
      <c r="F219" s="1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ht="15.75" customHeight="1">
      <c r="F220" s="1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ht="15.75" customHeight="1">
      <c r="F221" s="1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ht="15.75" customHeight="1">
      <c r="F222" s="1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ht="15.75" customHeight="1">
      <c r="F223" s="1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ht="15.75" customHeight="1">
      <c r="F224" s="1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ht="15.75" customHeight="1">
      <c r="F225" s="1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ht="15.75" customHeight="1">
      <c r="F226" s="1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ht="15.75" customHeight="1">
      <c r="F227" s="1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ht="15.75" customHeight="1">
      <c r="F228" s="1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ht="15.75" customHeight="1">
      <c r="F229" s="1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ht="15.75" customHeight="1">
      <c r="F230" s="1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ht="15.75" customHeight="1">
      <c r="F231" s="1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ht="15.75" customHeight="1">
      <c r="F232" s="1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ht="15.75" customHeight="1">
      <c r="F233" s="1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ht="15.75" customHeight="1">
      <c r="F234" s="1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ht="15.75" customHeight="1">
      <c r="F235" s="1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ht="15.75" customHeight="1">
      <c r="F236" s="1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ht="15.75" customHeight="1">
      <c r="F237" s="1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ht="15.75" customHeight="1">
      <c r="F238" s="1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ht="15.75" customHeight="1">
      <c r="F239" s="1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ht="15.75" customHeight="1">
      <c r="F240" s="1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ht="15.75" customHeight="1">
      <c r="F241" s="1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ht="15.75" customHeight="1">
      <c r="F242" s="1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ht="15.75" customHeight="1">
      <c r="F243" s="1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ht="15.75" customHeight="1">
      <c r="F244" s="1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ht="15.75" customHeight="1">
      <c r="F245" s="1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ht="15.75" customHeight="1">
      <c r="F246" s="1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ht="15.75" customHeight="1">
      <c r="F247" s="1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ht="15.75" customHeight="1">
      <c r="F248" s="1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ht="15.75" customHeight="1">
      <c r="F249" s="1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ht="15.75" customHeight="1">
      <c r="F250" s="1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ht="15.75" customHeight="1">
      <c r="F251" s="1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ht="15.75" customHeight="1">
      <c r="F252" s="1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ht="15.75" customHeight="1">
      <c r="F253" s="1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ht="15.75" customHeight="1">
      <c r="F254" s="1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ht="15.75" customHeight="1">
      <c r="F255" s="1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ht="15.75" customHeight="1">
      <c r="F256" s="1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ht="15.75" customHeight="1">
      <c r="F257" s="1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ht="15.75" customHeight="1">
      <c r="F258" s="1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ht="15.75" customHeight="1">
      <c r="F259" s="1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ht="15.75" customHeight="1">
      <c r="F260" s="1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ht="15.75" customHeight="1">
      <c r="F261" s="1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ht="15.75" customHeight="1">
      <c r="F262" s="1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ht="15.75" customHeight="1">
      <c r="F263" s="1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3:D13"/>
  </mergeCells>
  <conditionalFormatting sqref="H17:AW22">
    <cfRule type="cellIs" dxfId="0" priority="1" stopIfTrue="1" operator="equal">
      <formula>"DQ"</formula>
    </cfRule>
  </conditionalFormatting>
  <conditionalFormatting sqref="H33:AW38">
    <cfRule type="cellIs" dxfId="0" priority="2" stopIfTrue="1" operator="equal">
      <formula>"DQ"</formula>
    </cfRule>
  </conditionalFormatting>
  <conditionalFormatting sqref="Q17:Q22 AU17:AU22 Q33:Q38 AU33:AU38 H49:AW54">
    <cfRule type="cellIs" dxfId="0" priority="3" stopIfTrue="1" operator="equal">
      <formula>"DQ"</formula>
    </cfRule>
  </conditionalFormatting>
  <dataValidations>
    <dataValidation type="list" allowBlank="1" showInputMessage="1" showErrorMessage="1" prompt="Error - You must enter a 1-9 or DQ.  " sqref="Q17:Q22 AU17:AU22 I33:AU38 I49:AU54">
      <formula1>PotentialScores</formula1>
    </dataValidation>
    <dataValidation type="list" allowBlank="1" showInputMessage="1" showErrorMessage="1" prompt="Error - You've input an invalid score.  Must be 1-9 or DQ.  " sqref="H17:P22 R17:AT22 AV17:AW22 H33:H38 AV33:AW38 H49:H54 AV49:AW54">
      <formula1>PotentialScores</formula1>
    </dataValidation>
  </dataValidations>
  <printOptions/>
  <pageMargins bottom="1.5374999999999999" footer="0.0" header="0.0" left="0.7" right="0.7" top="1.5374999999999999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 outlineLevelCol="1"/>
  <cols>
    <col customWidth="1" min="1" max="1" width="14.86"/>
    <col customWidth="1" min="2" max="2" width="35.29"/>
    <col customWidth="1" min="3" max="10" width="20.86" outlineLevel="1"/>
    <col customWidth="1" min="11" max="12" width="20.86"/>
    <col customWidth="1" min="13" max="20" width="9.86"/>
    <col customWidth="1" min="21" max="22" width="10.43"/>
    <col customWidth="1" min="23" max="26" width="8.71"/>
  </cols>
  <sheetData>
    <row r="1" ht="26.25" customHeight="1">
      <c r="A1" s="37"/>
      <c r="B1" s="37"/>
      <c r="C1" s="38" t="s">
        <v>57</v>
      </c>
      <c r="D1" s="39"/>
      <c r="E1" s="40" t="s">
        <v>92</v>
      </c>
      <c r="F1" s="41"/>
      <c r="G1" s="38" t="s">
        <v>93</v>
      </c>
      <c r="H1" s="39"/>
      <c r="I1" s="38" t="s">
        <v>94</v>
      </c>
      <c r="J1" s="39"/>
      <c r="K1" s="38" t="s">
        <v>95</v>
      </c>
      <c r="L1" s="39"/>
      <c r="M1" s="37"/>
      <c r="N1" s="37"/>
      <c r="O1" s="37"/>
      <c r="P1" s="37"/>
      <c r="Q1" s="37"/>
      <c r="R1" s="37"/>
      <c r="S1" s="37"/>
      <c r="T1" s="37"/>
      <c r="U1" s="37"/>
      <c r="V1" s="37"/>
      <c r="W1" s="42"/>
      <c r="X1" s="42"/>
      <c r="Y1" s="42"/>
      <c r="Z1" s="42"/>
    </row>
    <row r="2" ht="26.25" customHeight="1">
      <c r="A2" s="43" t="s">
        <v>59</v>
      </c>
      <c r="B2" s="43" t="s">
        <v>61</v>
      </c>
      <c r="C2" s="44" t="s">
        <v>96</v>
      </c>
      <c r="D2" s="45" t="s">
        <v>97</v>
      </c>
      <c r="E2" s="46" t="s">
        <v>98</v>
      </c>
      <c r="F2" s="47" t="s">
        <v>99</v>
      </c>
      <c r="G2" s="48" t="s">
        <v>100</v>
      </c>
      <c r="H2" s="49" t="s">
        <v>101</v>
      </c>
      <c r="I2" s="48" t="s">
        <v>102</v>
      </c>
      <c r="J2" s="49" t="s">
        <v>103</v>
      </c>
      <c r="K2" s="48" t="s">
        <v>104</v>
      </c>
      <c r="L2" s="43" t="s">
        <v>105</v>
      </c>
      <c r="M2" s="37"/>
      <c r="N2" s="37"/>
      <c r="O2" s="37"/>
      <c r="P2" s="37"/>
      <c r="Q2" s="37"/>
      <c r="R2" s="37"/>
      <c r="S2" s="37"/>
      <c r="T2" s="37"/>
      <c r="U2" s="37"/>
      <c r="V2" s="37"/>
      <c r="W2" s="42"/>
      <c r="X2" s="42"/>
      <c r="Y2" s="42"/>
      <c r="Z2" s="42"/>
    </row>
    <row r="3" ht="18.75" customHeight="1">
      <c r="A3" s="50">
        <v>16.0</v>
      </c>
      <c r="B3" s="50" t="str">
        <f>VLOOKUP(A3,TEAMS!$A$2:$B$43,2,0)</f>
        <v>Q UP</v>
      </c>
      <c r="C3" s="51">
        <f>ROUND(VLOOKUP(A3,Chicken!$A$11:$C$58,3,0),3)</f>
        <v>156</v>
      </c>
      <c r="D3" s="52">
        <f t="shared" ref="D3:D44" si="1">_xlfn.RANK.EQ(C3,C:C)</f>
        <v>28</v>
      </c>
      <c r="E3" s="51">
        <f>ROUND(VLOOKUP(A3,Ribs!$A$17:$C$64,3,0),3)</f>
        <v>180</v>
      </c>
      <c r="F3" s="53">
        <f t="shared" ref="F3:F44" si="2">_xlfn.RANK.EQ(E3,E:E)</f>
        <v>1</v>
      </c>
      <c r="G3" s="51">
        <f>ROUND(VLOOKUP(A3,Pork!$A$17:$C$64,3,0),3)</f>
        <v>176.571</v>
      </c>
      <c r="H3" s="53">
        <f t="shared" ref="H3:H44" si="3">_xlfn.RANK.EQ(G3,G:G)</f>
        <v>1</v>
      </c>
      <c r="I3" s="51">
        <f>ROUND(VLOOKUP(A3,Brisket!$A$17:$C$64,3,0),3)</f>
        <v>172</v>
      </c>
      <c r="J3" s="53">
        <f t="shared" ref="J3:J44" si="4">_xlfn.RANK.EQ(I3,I:I)</f>
        <v>7</v>
      </c>
      <c r="K3" s="51">
        <f t="shared" ref="K3:K44" si="5">ROUND(C3+E3+G3+I3,3)</f>
        <v>684.571</v>
      </c>
      <c r="L3" s="54">
        <f t="shared" ref="L3:L44" si="6">_xlfn.RANK.EQ(K3,K:K)</f>
        <v>1</v>
      </c>
      <c r="M3" s="37" t="s">
        <v>106</v>
      </c>
      <c r="N3" s="37"/>
      <c r="O3" s="37"/>
      <c r="P3" s="37"/>
      <c r="Q3" s="37"/>
      <c r="R3" s="37"/>
      <c r="S3" s="37"/>
      <c r="T3" s="37"/>
      <c r="U3" s="37"/>
      <c r="V3" s="37"/>
      <c r="W3" s="42"/>
      <c r="X3" s="42"/>
      <c r="Y3" s="42"/>
      <c r="Z3" s="42"/>
    </row>
    <row r="4" ht="18.75" customHeight="1">
      <c r="A4" s="55">
        <v>2.0</v>
      </c>
      <c r="B4" s="55" t="str">
        <f>VLOOKUP(A4,TEAMS!$A$2:$B$43,2,0)</f>
        <v>Arno Meats</v>
      </c>
      <c r="C4" s="56">
        <f>ROUND(VLOOKUP(A4,Chicken!$A$11:$C$58,3,0),3)</f>
        <v>160.571</v>
      </c>
      <c r="D4" s="57">
        <f t="shared" si="1"/>
        <v>21</v>
      </c>
      <c r="E4" s="56">
        <f>ROUND(VLOOKUP(A4,Ribs!$A$17:$C$64,3,0),3)</f>
        <v>176.571</v>
      </c>
      <c r="F4" s="57">
        <f t="shared" si="2"/>
        <v>4</v>
      </c>
      <c r="G4" s="56">
        <f>ROUND(VLOOKUP(A4,Pork!$A$17:$C$64,3,0),3)</f>
        <v>164</v>
      </c>
      <c r="H4" s="57">
        <f t="shared" si="3"/>
        <v>21</v>
      </c>
      <c r="I4" s="56">
        <f>ROUND(VLOOKUP(A4,Brisket!$A$17:$C$64,3,0),3)</f>
        <v>174.286</v>
      </c>
      <c r="J4" s="57">
        <f t="shared" si="4"/>
        <v>3</v>
      </c>
      <c r="K4" s="56">
        <f t="shared" si="5"/>
        <v>675.428</v>
      </c>
      <c r="L4" s="58">
        <f t="shared" si="6"/>
        <v>2</v>
      </c>
      <c r="M4" s="37"/>
      <c r="N4" s="37"/>
      <c r="O4" s="37"/>
      <c r="P4" s="37"/>
      <c r="Q4" s="37"/>
      <c r="R4" s="37"/>
      <c r="S4" s="37"/>
      <c r="T4" s="37"/>
      <c r="U4" s="37"/>
      <c r="V4" s="37"/>
      <c r="W4" s="42"/>
      <c r="X4" s="42"/>
      <c r="Y4" s="42"/>
      <c r="Z4" s="42"/>
    </row>
    <row r="5" ht="18.75" customHeight="1">
      <c r="A5" s="50">
        <v>18.0</v>
      </c>
      <c r="B5" s="50" t="str">
        <f>VLOOKUP(A5,TEAMS!$A$2:$B$43,2,0)</f>
        <v>The Corduroy Pillows</v>
      </c>
      <c r="C5" s="51">
        <f>ROUND(VLOOKUP(A5,Chicken!$A$11:$C$58,3,0),3)</f>
        <v>154.286</v>
      </c>
      <c r="D5" s="53">
        <f t="shared" si="1"/>
        <v>33</v>
      </c>
      <c r="E5" s="51">
        <f>ROUND(VLOOKUP(A5,Ribs!$A$17:$C$64,3,0),3)</f>
        <v>174.857</v>
      </c>
      <c r="F5" s="53">
        <f t="shared" si="2"/>
        <v>5</v>
      </c>
      <c r="G5" s="51">
        <f>ROUND(VLOOKUP(A5,Pork!$A$17:$C$64,3,0),3)</f>
        <v>168.571</v>
      </c>
      <c r="H5" s="53">
        <f t="shared" si="3"/>
        <v>12</v>
      </c>
      <c r="I5" s="51">
        <f>ROUND(VLOOKUP(A5,Brisket!$A$17:$C$64,3,0),3)</f>
        <v>175.428</v>
      </c>
      <c r="J5" s="53">
        <f t="shared" si="4"/>
        <v>2</v>
      </c>
      <c r="K5" s="51">
        <f t="shared" si="5"/>
        <v>673.142</v>
      </c>
      <c r="L5" s="54">
        <f t="shared" si="6"/>
        <v>3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42"/>
      <c r="X5" s="42"/>
      <c r="Y5" s="42"/>
      <c r="Z5" s="42"/>
    </row>
    <row r="6" ht="18.75" customHeight="1">
      <c r="A6" s="55">
        <v>11.0</v>
      </c>
      <c r="B6" s="55" t="str">
        <f>VLOOKUP(A6,TEAMS!$A$2:$B$43,2,0)</f>
        <v>Traditions of Excellence</v>
      </c>
      <c r="C6" s="56">
        <f>ROUND(VLOOKUP(A6,Chicken!$A$11:$C$58,3,0),3)</f>
        <v>169.143</v>
      </c>
      <c r="D6" s="57">
        <f t="shared" si="1"/>
        <v>7</v>
      </c>
      <c r="E6" s="56">
        <f>ROUND(VLOOKUP(A6,Ribs!$A$17:$C$64,3,0),3)</f>
        <v>164</v>
      </c>
      <c r="F6" s="57">
        <f t="shared" si="2"/>
        <v>20</v>
      </c>
      <c r="G6" s="56">
        <f>ROUND(VLOOKUP(A6,Pork!$A$17:$C$64,3,0),3)</f>
        <v>176.571</v>
      </c>
      <c r="H6" s="57">
        <f t="shared" si="3"/>
        <v>1</v>
      </c>
      <c r="I6" s="56">
        <f>ROUND(VLOOKUP(A6,Brisket!$A$17:$C$64,3,0),3)</f>
        <v>162.286</v>
      </c>
      <c r="J6" s="57">
        <f t="shared" si="4"/>
        <v>18</v>
      </c>
      <c r="K6" s="56">
        <f t="shared" si="5"/>
        <v>672</v>
      </c>
      <c r="L6" s="58">
        <f t="shared" si="6"/>
        <v>4</v>
      </c>
      <c r="M6" s="37"/>
      <c r="N6" s="37"/>
      <c r="O6" s="37"/>
      <c r="P6" s="37"/>
      <c r="Q6" s="37"/>
      <c r="R6" s="37"/>
      <c r="S6" s="37"/>
      <c r="T6" s="37"/>
      <c r="U6" s="37"/>
      <c r="V6" s="37"/>
      <c r="W6" s="42"/>
      <c r="X6" s="42"/>
      <c r="Y6" s="42"/>
      <c r="Z6" s="42"/>
    </row>
    <row r="7" ht="18.75" customHeight="1">
      <c r="A7" s="50">
        <v>37.0</v>
      </c>
      <c r="B7" s="50" t="str">
        <f>VLOOKUP(A7,TEAMS!$A$2:$B$43,2,0)</f>
        <v>Whiskey Wine and a Little Swine</v>
      </c>
      <c r="C7" s="51">
        <f>ROUND(VLOOKUP(A7,Chicken!$A$11:$C$58,3,0),3)</f>
        <v>164.571</v>
      </c>
      <c r="D7" s="53">
        <f t="shared" si="1"/>
        <v>13</v>
      </c>
      <c r="E7" s="51">
        <f>ROUND(VLOOKUP(A7,Ribs!$A$17:$C$64,3,0),3)</f>
        <v>168.571</v>
      </c>
      <c r="F7" s="53">
        <f t="shared" si="2"/>
        <v>8</v>
      </c>
      <c r="G7" s="51">
        <f>ROUND(VLOOKUP(A7,Pork!$A$17:$C$64,3,0),3)</f>
        <v>174.857</v>
      </c>
      <c r="H7" s="53">
        <f t="shared" si="3"/>
        <v>4</v>
      </c>
      <c r="I7" s="51">
        <f>ROUND(VLOOKUP(A7,Brisket!$A$17:$C$64,3,0),3)</f>
        <v>164</v>
      </c>
      <c r="J7" s="53">
        <f t="shared" si="4"/>
        <v>15</v>
      </c>
      <c r="K7" s="51">
        <f t="shared" si="5"/>
        <v>671.999</v>
      </c>
      <c r="L7" s="54">
        <f t="shared" si="6"/>
        <v>5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42"/>
      <c r="X7" s="42"/>
      <c r="Y7" s="42"/>
      <c r="Z7" s="42"/>
    </row>
    <row r="8" ht="18.75" customHeight="1">
      <c r="A8" s="50">
        <v>15.0</v>
      </c>
      <c r="B8" s="50" t="str">
        <f>VLOOKUP(A8,TEAMS!$A$2:$B$43,2,0)</f>
        <v>Smoking Stags</v>
      </c>
      <c r="C8" s="51">
        <f>ROUND(VLOOKUP(A8,Chicken!$A$11:$C$58,3,0),3)</f>
        <v>161.143</v>
      </c>
      <c r="D8" s="53">
        <f t="shared" si="1"/>
        <v>19</v>
      </c>
      <c r="E8" s="51">
        <f>ROUND(VLOOKUP(A8,Ribs!$A$17:$C$64,3,0),3)</f>
        <v>163.429</v>
      </c>
      <c r="F8" s="53">
        <f t="shared" si="2"/>
        <v>22</v>
      </c>
      <c r="G8" s="51">
        <f>ROUND(VLOOKUP(A8,Pork!$A$17:$C$64,3,0),3)</f>
        <v>173.143</v>
      </c>
      <c r="H8" s="53">
        <f t="shared" si="3"/>
        <v>6</v>
      </c>
      <c r="I8" s="51">
        <f>ROUND(VLOOKUP(A8,Brisket!$A$17:$C$64,3,0),3)</f>
        <v>172.571</v>
      </c>
      <c r="J8" s="53">
        <f t="shared" si="4"/>
        <v>6</v>
      </c>
      <c r="K8" s="51">
        <f t="shared" si="5"/>
        <v>670.286</v>
      </c>
      <c r="L8" s="54">
        <f t="shared" si="6"/>
        <v>6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42"/>
      <c r="X8" s="42"/>
      <c r="Y8" s="42"/>
      <c r="Z8" s="42"/>
    </row>
    <row r="9" ht="18.75" customHeight="1">
      <c r="A9" s="55">
        <v>6.0</v>
      </c>
      <c r="B9" s="55" t="str">
        <f>VLOOKUP(A9,TEAMS!$A$2:$B$43,2,0)</f>
        <v>Sweet Swine O' Mine </v>
      </c>
      <c r="C9" s="56">
        <f>ROUND(VLOOKUP(A9,Chicken!$A$11:$C$58,3,0),3)</f>
        <v>147.428</v>
      </c>
      <c r="D9" s="57">
        <f t="shared" si="1"/>
        <v>38</v>
      </c>
      <c r="E9" s="56">
        <f>ROUND(VLOOKUP(A9,Ribs!$A$17:$C$64,3,0),3)</f>
        <v>168.571</v>
      </c>
      <c r="F9" s="57">
        <f t="shared" si="2"/>
        <v>8</v>
      </c>
      <c r="G9" s="56">
        <f>ROUND(VLOOKUP(A9,Pork!$A$17:$C$64,3,0),3)</f>
        <v>173.143</v>
      </c>
      <c r="H9" s="57">
        <f t="shared" si="3"/>
        <v>6</v>
      </c>
      <c r="I9" s="56">
        <f>ROUND(VLOOKUP(A9,Brisket!$A$17:$C$64,3,0),3)</f>
        <v>177.714</v>
      </c>
      <c r="J9" s="57">
        <f t="shared" si="4"/>
        <v>1</v>
      </c>
      <c r="K9" s="56">
        <f t="shared" si="5"/>
        <v>666.856</v>
      </c>
      <c r="L9" s="58">
        <f t="shared" si="6"/>
        <v>7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42"/>
      <c r="X9" s="42"/>
      <c r="Y9" s="42"/>
      <c r="Z9" s="42"/>
    </row>
    <row r="10" ht="18.75" customHeight="1">
      <c r="A10" s="50">
        <v>14.0</v>
      </c>
      <c r="B10" s="50" t="str">
        <f>VLOOKUP(A10,TEAMS!$A$2:$B$43,2,0)</f>
        <v>Smokey Jokers</v>
      </c>
      <c r="C10" s="51">
        <f>ROUND(VLOOKUP(A10,Chicken!$A$11:$C$58,3,0),3)</f>
        <v>170.286</v>
      </c>
      <c r="D10" s="53">
        <f t="shared" si="1"/>
        <v>6</v>
      </c>
      <c r="E10" s="51">
        <f>ROUND(VLOOKUP(A10,Ribs!$A$17:$C$64,3,0),3)</f>
        <v>165.714</v>
      </c>
      <c r="F10" s="53">
        <f t="shared" si="2"/>
        <v>15</v>
      </c>
      <c r="G10" s="51">
        <f>ROUND(VLOOKUP(A10,Pork!$A$17:$C$64,3,0),3)</f>
        <v>166.285</v>
      </c>
      <c r="H10" s="53">
        <f t="shared" si="3"/>
        <v>17</v>
      </c>
      <c r="I10" s="51">
        <f>ROUND(VLOOKUP(A10,Brisket!$A$17:$C$64,3,0),3)</f>
        <v>164</v>
      </c>
      <c r="J10" s="53">
        <f t="shared" si="4"/>
        <v>15</v>
      </c>
      <c r="K10" s="51">
        <f t="shared" si="5"/>
        <v>666.285</v>
      </c>
      <c r="L10" s="54">
        <f t="shared" si="6"/>
        <v>8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2"/>
      <c r="X10" s="42"/>
      <c r="Y10" s="42"/>
      <c r="Z10" s="42"/>
    </row>
    <row r="11" ht="18.75" customHeight="1">
      <c r="A11" s="50">
        <v>30.0</v>
      </c>
      <c r="B11" s="50" t="str">
        <f>VLOOKUP(A11,TEAMS!$A$2:$B$43,2,0)</f>
        <v>Andrew Knopke</v>
      </c>
      <c r="C11" s="51">
        <f>ROUND(VLOOKUP(A11,Chicken!$A$11:$C$58,3,0),3)</f>
        <v>168</v>
      </c>
      <c r="D11" s="53">
        <f t="shared" si="1"/>
        <v>9</v>
      </c>
      <c r="E11" s="51">
        <f>ROUND(VLOOKUP(A11,Ribs!$A$17:$C$64,3,0),3)</f>
        <v>177.714</v>
      </c>
      <c r="F11" s="53">
        <f t="shared" si="2"/>
        <v>2</v>
      </c>
      <c r="G11" s="51">
        <f>ROUND(VLOOKUP(A11,Pork!$A$17:$C$64,3,0),3)</f>
        <v>158.286</v>
      </c>
      <c r="H11" s="53">
        <f t="shared" si="3"/>
        <v>27</v>
      </c>
      <c r="I11" s="51">
        <f>ROUND(VLOOKUP(A11,Brisket!$A$17:$C$64,3,0),3)</f>
        <v>158.286</v>
      </c>
      <c r="J11" s="53">
        <f t="shared" si="4"/>
        <v>25</v>
      </c>
      <c r="K11" s="51">
        <f t="shared" si="5"/>
        <v>662.286</v>
      </c>
      <c r="L11" s="54">
        <f t="shared" si="6"/>
        <v>9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2"/>
      <c r="X11" s="42"/>
      <c r="Y11" s="42"/>
      <c r="Z11" s="42"/>
    </row>
    <row r="12" ht="18.75" customHeight="1">
      <c r="A12" s="55">
        <v>12.0</v>
      </c>
      <c r="B12" s="55" t="str">
        <f>VLOOKUP(A12,TEAMS!$A$2:$B$43,2,0)</f>
        <v>Smokin With Sparky </v>
      </c>
      <c r="C12" s="56">
        <f>ROUND(VLOOKUP(A12,Chicken!$A$11:$C$58,3,0),3)</f>
        <v>173.143</v>
      </c>
      <c r="D12" s="57">
        <f t="shared" si="1"/>
        <v>3</v>
      </c>
      <c r="E12" s="56">
        <f>ROUND(VLOOKUP(A12,Ribs!$A$17:$C$64,3,0),3)</f>
        <v>157.143</v>
      </c>
      <c r="F12" s="57">
        <f t="shared" si="2"/>
        <v>32</v>
      </c>
      <c r="G12" s="56">
        <f>ROUND(VLOOKUP(A12,Pork!$A$17:$C$64,3,0),3)</f>
        <v>161.714</v>
      </c>
      <c r="H12" s="57">
        <f t="shared" si="3"/>
        <v>23</v>
      </c>
      <c r="I12" s="56">
        <f>ROUND(VLOOKUP(A12,Brisket!$A$17:$C$64,3,0),3)</f>
        <v>170.286</v>
      </c>
      <c r="J12" s="57">
        <f t="shared" si="4"/>
        <v>8</v>
      </c>
      <c r="K12" s="56">
        <f t="shared" si="5"/>
        <v>662.286</v>
      </c>
      <c r="L12" s="58">
        <f t="shared" si="6"/>
        <v>9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2"/>
      <c r="X12" s="42"/>
      <c r="Y12" s="42"/>
      <c r="Z12" s="42"/>
    </row>
    <row r="13" ht="18.75" customHeight="1">
      <c r="A13" s="55">
        <v>21.0</v>
      </c>
      <c r="B13" s="55" t="str">
        <f>VLOOKUP(A13,TEAMS!$A$2:$B$43,2,0)</f>
        <v>Whiskey Smoked Madness</v>
      </c>
      <c r="C13" s="56">
        <f>ROUND(VLOOKUP(A13,Chicken!$A$11:$C$58,3,0),3)</f>
        <v>168.571</v>
      </c>
      <c r="D13" s="57">
        <f t="shared" si="1"/>
        <v>8</v>
      </c>
      <c r="E13" s="56">
        <f>ROUND(VLOOKUP(A13,Ribs!$A$17:$C$64,3,0),3)</f>
        <v>158.857</v>
      </c>
      <c r="F13" s="57">
        <f t="shared" si="2"/>
        <v>30</v>
      </c>
      <c r="G13" s="56">
        <f>ROUND(VLOOKUP(A13,Pork!$A$17:$C$64,3,0),3)</f>
        <v>164.571</v>
      </c>
      <c r="H13" s="57">
        <f t="shared" si="3"/>
        <v>19</v>
      </c>
      <c r="I13" s="56">
        <f>ROUND(VLOOKUP(A13,Brisket!$A$17:$C$64,3,0),3)</f>
        <v>169.714</v>
      </c>
      <c r="J13" s="57">
        <f t="shared" si="4"/>
        <v>10</v>
      </c>
      <c r="K13" s="56">
        <f t="shared" si="5"/>
        <v>661.713</v>
      </c>
      <c r="L13" s="58">
        <f t="shared" si="6"/>
        <v>11</v>
      </c>
      <c r="M13" s="37"/>
      <c r="N13" s="37"/>
      <c r="O13" s="37"/>
      <c r="P13" s="37"/>
      <c r="Q13" s="37"/>
      <c r="R13" s="37"/>
      <c r="S13" s="37"/>
      <c r="T13" s="37" t="s">
        <v>106</v>
      </c>
      <c r="U13" s="37"/>
      <c r="V13" s="37"/>
      <c r="W13" s="42"/>
      <c r="X13" s="42"/>
      <c r="Y13" s="42"/>
      <c r="Z13" s="42"/>
    </row>
    <row r="14" ht="18.75" customHeight="1">
      <c r="A14" s="50">
        <v>8.0</v>
      </c>
      <c r="B14" s="50" t="str">
        <f>VLOOKUP(A14,TEAMS!$A$2:$B$43,2,0)</f>
        <v>Real Grill O’Neill Ft. The Chicken King</v>
      </c>
      <c r="C14" s="51">
        <f>ROUND(VLOOKUP(A14,Chicken!$A$11:$C$58,3,0),3)</f>
        <v>172.571</v>
      </c>
      <c r="D14" s="53">
        <f t="shared" si="1"/>
        <v>4</v>
      </c>
      <c r="E14" s="51">
        <f>ROUND(VLOOKUP(A14,Ribs!$A$17:$C$64,3,0),3)</f>
        <v>166.286</v>
      </c>
      <c r="F14" s="53">
        <f t="shared" si="2"/>
        <v>13</v>
      </c>
      <c r="G14" s="51">
        <f>ROUND(VLOOKUP(A14,Pork!$A$17:$C$64,3,0),3)</f>
        <v>168</v>
      </c>
      <c r="H14" s="53">
        <f t="shared" si="3"/>
        <v>14</v>
      </c>
      <c r="I14" s="51">
        <f>ROUND(VLOOKUP(A14,Brisket!$A$17:$C$64,3,0),3)</f>
        <v>153.714</v>
      </c>
      <c r="J14" s="53">
        <f t="shared" si="4"/>
        <v>30</v>
      </c>
      <c r="K14" s="51">
        <f t="shared" si="5"/>
        <v>660.571</v>
      </c>
      <c r="L14" s="54">
        <f t="shared" si="6"/>
        <v>12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2"/>
      <c r="X14" s="42"/>
      <c r="Y14" s="42"/>
      <c r="Z14" s="42"/>
    </row>
    <row r="15" ht="18.75" customHeight="1">
      <c r="A15" s="50">
        <v>25.0</v>
      </c>
      <c r="B15" s="50" t="str">
        <f>VLOOKUP(A15,TEAMS!$A$2:$B$43,2,0)</f>
        <v>Smokin’ Dreams</v>
      </c>
      <c r="C15" s="51">
        <f>ROUND(VLOOKUP(A15,Chicken!$A$11:$C$58,3,0),3)</f>
        <v>176.571</v>
      </c>
      <c r="D15" s="53">
        <f t="shared" si="1"/>
        <v>1</v>
      </c>
      <c r="E15" s="51">
        <f>ROUND(VLOOKUP(A15,Ribs!$A$17:$C$64,3,0),3)</f>
        <v>161.714</v>
      </c>
      <c r="F15" s="53">
        <f t="shared" si="2"/>
        <v>23</v>
      </c>
      <c r="G15" s="51">
        <f>ROUND(VLOOKUP(A15,Pork!$A$17:$C$64,3,0),3)</f>
        <v>156</v>
      </c>
      <c r="H15" s="53">
        <f t="shared" si="3"/>
        <v>33</v>
      </c>
      <c r="I15" s="51">
        <f>ROUND(VLOOKUP(A15,Brisket!$A$17:$C$64,3,0),3)</f>
        <v>165.714</v>
      </c>
      <c r="J15" s="53">
        <f t="shared" si="4"/>
        <v>12</v>
      </c>
      <c r="K15" s="51">
        <f t="shared" si="5"/>
        <v>659.999</v>
      </c>
      <c r="L15" s="54">
        <f t="shared" si="6"/>
        <v>13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2"/>
      <c r="X15" s="42"/>
      <c r="Y15" s="42"/>
      <c r="Z15" s="42"/>
    </row>
    <row r="16" ht="18.75" customHeight="1">
      <c r="A16" s="55">
        <v>20.0</v>
      </c>
      <c r="B16" s="55" t="str">
        <f>VLOOKUP(A16,TEAMS!$A$2:$B$43,2,0)</f>
        <v>Ming St Meats</v>
      </c>
      <c r="C16" s="56">
        <f>ROUND(VLOOKUP(A16,Chicken!$A$11:$C$58,3,0),3)</f>
        <v>160.571</v>
      </c>
      <c r="D16" s="57">
        <f t="shared" si="1"/>
        <v>21</v>
      </c>
      <c r="E16" s="56">
        <f>ROUND(VLOOKUP(A16,Ribs!$A$17:$C$64,3,0),3)</f>
        <v>177.143</v>
      </c>
      <c r="F16" s="57">
        <f t="shared" si="2"/>
        <v>3</v>
      </c>
      <c r="G16" s="56">
        <f>ROUND(VLOOKUP(A16,Pork!$A$17:$C$64,3,0),3)</f>
        <v>166.857</v>
      </c>
      <c r="H16" s="57">
        <f t="shared" si="3"/>
        <v>15</v>
      </c>
      <c r="I16" s="56">
        <f>ROUND(VLOOKUP(A16,Brisket!$A$17:$C$64,3,0),3)</f>
        <v>154.286</v>
      </c>
      <c r="J16" s="57">
        <f t="shared" si="4"/>
        <v>29</v>
      </c>
      <c r="K16" s="56">
        <f t="shared" si="5"/>
        <v>658.857</v>
      </c>
      <c r="L16" s="58">
        <f t="shared" si="6"/>
        <v>14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42"/>
      <c r="X16" s="42"/>
      <c r="Y16" s="42"/>
      <c r="Z16" s="42"/>
    </row>
    <row r="17" ht="18.75" customHeight="1">
      <c r="A17" s="55">
        <v>32.0</v>
      </c>
      <c r="B17" s="55" t="str">
        <f>VLOOKUP(A17,TEAMS!$A$2:$B$43,2,0)</f>
        <v>Ritz Halpin Crew and Cue</v>
      </c>
      <c r="C17" s="56">
        <f>ROUND(VLOOKUP(A17,Chicken!$A$11:$C$58,3,0),3)</f>
        <v>163.428</v>
      </c>
      <c r="D17" s="57">
        <f t="shared" si="1"/>
        <v>16</v>
      </c>
      <c r="E17" s="56">
        <f>ROUND(VLOOKUP(A17,Ribs!$A$17:$C$64,3,0),3)</f>
        <v>161.714</v>
      </c>
      <c r="F17" s="57">
        <f t="shared" si="2"/>
        <v>23</v>
      </c>
      <c r="G17" s="56">
        <f>ROUND(VLOOKUP(A17,Pork!$A$17:$C$64,3,0),3)</f>
        <v>175.429</v>
      </c>
      <c r="H17" s="57">
        <f t="shared" si="3"/>
        <v>3</v>
      </c>
      <c r="I17" s="56">
        <f>ROUND(VLOOKUP(A17,Brisket!$A$17:$C$64,3,0),3)</f>
        <v>157.714</v>
      </c>
      <c r="J17" s="57">
        <f t="shared" si="4"/>
        <v>27</v>
      </c>
      <c r="K17" s="56">
        <f t="shared" si="5"/>
        <v>658.285</v>
      </c>
      <c r="L17" s="58">
        <f t="shared" si="6"/>
        <v>15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42"/>
      <c r="X17" s="42"/>
      <c r="Y17" s="42"/>
      <c r="Z17" s="42"/>
    </row>
    <row r="18" ht="18.75" customHeight="1">
      <c r="A18" s="55">
        <v>3.0</v>
      </c>
      <c r="B18" s="55" t="str">
        <f>VLOOKUP(A18,TEAMS!$A$2:$B$43,2,0)</f>
        <v>Notorius P.I.G.</v>
      </c>
      <c r="C18" s="56">
        <f>ROUND(VLOOKUP(A18,Chicken!$A$11:$C$58,3,0),3)</f>
        <v>160.571</v>
      </c>
      <c r="D18" s="57">
        <f t="shared" si="1"/>
        <v>21</v>
      </c>
      <c r="E18" s="56">
        <f>ROUND(VLOOKUP(A18,Ribs!$A$17:$C$64,3,0),3)</f>
        <v>166.857</v>
      </c>
      <c r="F18" s="57">
        <f t="shared" si="2"/>
        <v>11</v>
      </c>
      <c r="G18" s="56">
        <f>ROUND(VLOOKUP(A18,Pork!$A$17:$C$64,3,0),3)</f>
        <v>165.714</v>
      </c>
      <c r="H18" s="57">
        <f t="shared" si="3"/>
        <v>18</v>
      </c>
      <c r="I18" s="56">
        <f>ROUND(VLOOKUP(A18,Brisket!$A$17:$C$64,3,0),3)</f>
        <v>164.571</v>
      </c>
      <c r="J18" s="57">
        <f t="shared" si="4"/>
        <v>14</v>
      </c>
      <c r="K18" s="56">
        <f t="shared" si="5"/>
        <v>657.713</v>
      </c>
      <c r="L18" s="58">
        <f t="shared" si="6"/>
        <v>16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42"/>
      <c r="X18" s="42"/>
      <c r="Y18" s="42"/>
      <c r="Z18" s="42"/>
    </row>
    <row r="19" ht="18.75" customHeight="1">
      <c r="A19" s="50">
        <v>4.0</v>
      </c>
      <c r="B19" s="50" t="str">
        <f>VLOOKUP(A19,TEAMS!$A$2:$B$43,2,0)</f>
        <v>Grilluminati</v>
      </c>
      <c r="C19" s="51">
        <f>ROUND(VLOOKUP(A19,Chicken!$A$11:$C$58,3,0),3)</f>
        <v>156</v>
      </c>
      <c r="D19" s="53">
        <f t="shared" si="1"/>
        <v>28</v>
      </c>
      <c r="E19" s="51">
        <f>ROUND(VLOOKUP(A19,Ribs!$A$17:$C$64,3,0),3)</f>
        <v>164</v>
      </c>
      <c r="F19" s="53">
        <f t="shared" si="2"/>
        <v>20</v>
      </c>
      <c r="G19" s="51">
        <f>ROUND(VLOOKUP(A19,Pork!$A$17:$C$64,3,0),3)</f>
        <v>169.143</v>
      </c>
      <c r="H19" s="53">
        <f t="shared" si="3"/>
        <v>11</v>
      </c>
      <c r="I19" s="51">
        <f>ROUND(VLOOKUP(A19,Brisket!$A$17:$C$64,3,0),3)</f>
        <v>164</v>
      </c>
      <c r="J19" s="53">
        <f t="shared" si="4"/>
        <v>15</v>
      </c>
      <c r="K19" s="51">
        <f t="shared" si="5"/>
        <v>653.143</v>
      </c>
      <c r="L19" s="54">
        <f t="shared" si="6"/>
        <v>17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42"/>
      <c r="X19" s="42"/>
      <c r="Y19" s="42"/>
      <c r="Z19" s="42"/>
    </row>
    <row r="20" ht="18.75" customHeight="1">
      <c r="A20" s="55">
        <v>38.0</v>
      </c>
      <c r="B20" s="55" t="str">
        <f>VLOOKUP(A20,TEAMS!$A$2:$B$43,2,0)</f>
        <v>Smoking on a Prayer</v>
      </c>
      <c r="C20" s="56">
        <f>ROUND(VLOOKUP(A20,Chicken!$A$11:$C$58,3,0),3)</f>
        <v>172.571</v>
      </c>
      <c r="D20" s="57">
        <f t="shared" si="1"/>
        <v>4</v>
      </c>
      <c r="E20" s="56">
        <f>ROUND(VLOOKUP(A20,Ribs!$A$17:$C$64,3,0),3)</f>
        <v>170.857</v>
      </c>
      <c r="F20" s="57">
        <f t="shared" si="2"/>
        <v>7</v>
      </c>
      <c r="G20" s="56">
        <f>ROUND(VLOOKUP(A20,Pork!$A$17:$C$64,3,0),3)</f>
        <v>157.143</v>
      </c>
      <c r="H20" s="57">
        <f t="shared" si="3"/>
        <v>31</v>
      </c>
      <c r="I20" s="56">
        <f>ROUND(VLOOKUP(A20,Brisket!$A$17:$C$64,3,0),3)</f>
        <v>152</v>
      </c>
      <c r="J20" s="57">
        <f t="shared" si="4"/>
        <v>32</v>
      </c>
      <c r="K20" s="56">
        <f t="shared" si="5"/>
        <v>652.571</v>
      </c>
      <c r="L20" s="58">
        <f t="shared" si="6"/>
        <v>18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2"/>
      <c r="X20" s="42"/>
      <c r="Y20" s="42"/>
      <c r="Z20" s="42"/>
    </row>
    <row r="21" ht="18.75" customHeight="1">
      <c r="A21" s="55">
        <v>27.0</v>
      </c>
      <c r="B21" s="55" t="str">
        <f>VLOOKUP(A21,TEAMS!$A$2:$B$43,2,0)</f>
        <v>Red, white &amp; ‘cue</v>
      </c>
      <c r="C21" s="56">
        <f>ROUND(VLOOKUP(A21,Chicken!$A$11:$C$58,3,0),3)</f>
        <v>164</v>
      </c>
      <c r="D21" s="57">
        <f t="shared" si="1"/>
        <v>14</v>
      </c>
      <c r="E21" s="56">
        <f>ROUND(VLOOKUP(A21,Ribs!$A$17:$C$64,3,0),3)</f>
        <v>154.285</v>
      </c>
      <c r="F21" s="57">
        <f t="shared" si="2"/>
        <v>33</v>
      </c>
      <c r="G21" s="56">
        <f>ROUND(VLOOKUP(A21,Pork!$A$17:$C$64,3,0),3)</f>
        <v>160.571</v>
      </c>
      <c r="H21" s="57">
        <f t="shared" si="3"/>
        <v>25</v>
      </c>
      <c r="I21" s="56">
        <f>ROUND(VLOOKUP(A21,Brisket!$A$17:$C$64,3,0),3)</f>
        <v>169.714</v>
      </c>
      <c r="J21" s="57">
        <f t="shared" si="4"/>
        <v>10</v>
      </c>
      <c r="K21" s="56">
        <f t="shared" si="5"/>
        <v>648.57</v>
      </c>
      <c r="L21" s="58">
        <f t="shared" si="6"/>
        <v>19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2"/>
      <c r="X21" s="42"/>
      <c r="Y21" s="42"/>
      <c r="Z21" s="42"/>
    </row>
    <row r="22" ht="18.75" customHeight="1">
      <c r="A22" s="50">
        <v>34.0</v>
      </c>
      <c r="B22" s="50" t="str">
        <f>VLOOKUP(A22,TEAMS!$A$2:$B$43,2,0)</f>
        <v>Silence of the Hams/Complete Legal</v>
      </c>
      <c r="C22" s="51">
        <f>ROUND(VLOOKUP(A22,Chicken!$A$11:$C$58,3,0),3)</f>
        <v>158.286</v>
      </c>
      <c r="D22" s="53">
        <f t="shared" si="1"/>
        <v>26</v>
      </c>
      <c r="E22" s="51">
        <f>ROUND(VLOOKUP(A22,Ribs!$A$17:$C$64,3,0),3)</f>
        <v>165.714</v>
      </c>
      <c r="F22" s="53">
        <f t="shared" si="2"/>
        <v>15</v>
      </c>
      <c r="G22" s="51">
        <f>ROUND(VLOOKUP(A22,Pork!$A$17:$C$64,3,0),3)</f>
        <v>161.143</v>
      </c>
      <c r="H22" s="53">
        <f t="shared" si="3"/>
        <v>24</v>
      </c>
      <c r="I22" s="51">
        <f>ROUND(VLOOKUP(A22,Brisket!$A$17:$C$64,3,0),3)</f>
        <v>160.572</v>
      </c>
      <c r="J22" s="53">
        <f t="shared" si="4"/>
        <v>22</v>
      </c>
      <c r="K22" s="51">
        <f t="shared" si="5"/>
        <v>645.715</v>
      </c>
      <c r="L22" s="54">
        <f t="shared" si="6"/>
        <v>20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2"/>
      <c r="X22" s="42"/>
      <c r="Y22" s="42"/>
      <c r="Z22" s="42"/>
    </row>
    <row r="23" ht="18.75" customHeight="1">
      <c r="A23" s="50">
        <v>41.0</v>
      </c>
      <c r="B23" s="50" t="str">
        <f>VLOOKUP(A23,TEAMS!$A$2:$B$43,2,0)</f>
        <v>2 sauced 2 smoke</v>
      </c>
      <c r="C23" s="51">
        <f>ROUND(VLOOKUP(A23,Chicken!$A$11:$C$58,3,0),3)</f>
        <v>161.714</v>
      </c>
      <c r="D23" s="53">
        <f t="shared" si="1"/>
        <v>18</v>
      </c>
      <c r="E23" s="51">
        <f>ROUND(VLOOKUP(A23,Ribs!$A$17:$C$64,3,0),3)</f>
        <v>173.143</v>
      </c>
      <c r="F23" s="53">
        <f t="shared" si="2"/>
        <v>6</v>
      </c>
      <c r="G23" s="51">
        <f>ROUND(VLOOKUP(A23,Pork!$A$17:$C$64,3,0),3)</f>
        <v>160.571</v>
      </c>
      <c r="H23" s="53">
        <f t="shared" si="3"/>
        <v>25</v>
      </c>
      <c r="I23" s="51">
        <f>ROUND(VLOOKUP(A23,Brisket!$A$17:$C$64,3,0),3)</f>
        <v>150.286</v>
      </c>
      <c r="J23" s="53">
        <f t="shared" si="4"/>
        <v>33</v>
      </c>
      <c r="K23" s="51">
        <f t="shared" si="5"/>
        <v>645.714</v>
      </c>
      <c r="L23" s="54">
        <f t="shared" si="6"/>
        <v>21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2"/>
      <c r="X23" s="42"/>
      <c r="Y23" s="42"/>
      <c r="Z23" s="42"/>
    </row>
    <row r="24" ht="18.75" customHeight="1">
      <c r="A24" s="50">
        <v>26.0</v>
      </c>
      <c r="B24" s="50" t="str">
        <f>VLOOKUP(A24,TEAMS!$A$2:$B$43,2,0)</f>
        <v>Cousins’ BBQ</v>
      </c>
      <c r="C24" s="51">
        <f>ROUND(VLOOKUP(A24,Chicken!$A$11:$C$58,3,0),3)</f>
        <v>161.143</v>
      </c>
      <c r="D24" s="53">
        <f t="shared" si="1"/>
        <v>19</v>
      </c>
      <c r="E24" s="51">
        <f>ROUND(VLOOKUP(A24,Ribs!$A$17:$C$64,3,0),3)</f>
        <v>161.714</v>
      </c>
      <c r="F24" s="53">
        <f t="shared" si="2"/>
        <v>23</v>
      </c>
      <c r="G24" s="51">
        <f>ROUND(VLOOKUP(A24,Pork!$A$17:$C$64,3,0),3)</f>
        <v>149.714</v>
      </c>
      <c r="H24" s="53">
        <f t="shared" si="3"/>
        <v>38</v>
      </c>
      <c r="I24" s="51">
        <f>ROUND(VLOOKUP(A24,Brisket!$A$17:$C$64,3,0),3)</f>
        <v>173.143</v>
      </c>
      <c r="J24" s="53">
        <f t="shared" si="4"/>
        <v>4</v>
      </c>
      <c r="K24" s="51">
        <f t="shared" si="5"/>
        <v>645.714</v>
      </c>
      <c r="L24" s="54">
        <f t="shared" si="6"/>
        <v>21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2"/>
      <c r="X24" s="42"/>
      <c r="Y24" s="42"/>
      <c r="Z24" s="42"/>
    </row>
    <row r="25" ht="18.75" customHeight="1">
      <c r="A25" s="55">
        <v>23.0</v>
      </c>
      <c r="B25" s="55" t="str">
        <f>VLOOKUP(A25,TEAMS!$A$2:$B$43,2,0)</f>
        <v>Me Rub You Long Time!</v>
      </c>
      <c r="C25" s="56">
        <f>ROUND(VLOOKUP(A25,Chicken!$A$11:$C$58,3,0),3)</f>
        <v>166.857</v>
      </c>
      <c r="D25" s="57">
        <f t="shared" si="1"/>
        <v>10</v>
      </c>
      <c r="E25" s="56">
        <f>ROUND(VLOOKUP(A25,Ribs!$A$17:$C$64,3,0),3)</f>
        <v>150.286</v>
      </c>
      <c r="F25" s="57">
        <f t="shared" si="2"/>
        <v>36</v>
      </c>
      <c r="G25" s="56">
        <f>ROUND(VLOOKUP(A25,Pork!$A$17:$C$64,3,0),3)</f>
        <v>166.286</v>
      </c>
      <c r="H25" s="57">
        <f t="shared" si="3"/>
        <v>16</v>
      </c>
      <c r="I25" s="56">
        <f>ROUND(VLOOKUP(A25,Brisket!$A$17:$C$64,3,0),3)</f>
        <v>161.714</v>
      </c>
      <c r="J25" s="57">
        <f t="shared" si="4"/>
        <v>19</v>
      </c>
      <c r="K25" s="56">
        <f t="shared" si="5"/>
        <v>645.143</v>
      </c>
      <c r="L25" s="58">
        <f t="shared" si="6"/>
        <v>23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2"/>
      <c r="X25" s="42"/>
      <c r="Y25" s="42"/>
      <c r="Z25" s="42"/>
    </row>
    <row r="26" ht="18.75" customHeight="1">
      <c r="A26" s="50">
        <v>7.0</v>
      </c>
      <c r="B26" s="50" t="str">
        <f>VLOOKUP(A26,TEAMS!$A$2:$B$43,2,0)</f>
        <v>Limp Brisket </v>
      </c>
      <c r="C26" s="51">
        <f>ROUND(VLOOKUP(A26,Chicken!$A$11:$C$58,3,0),3)</f>
        <v>165.143</v>
      </c>
      <c r="D26" s="53">
        <f t="shared" si="1"/>
        <v>12</v>
      </c>
      <c r="E26" s="51">
        <f>ROUND(VLOOKUP(A26,Ribs!$A$17:$C$64,3,0),3)</f>
        <v>153.143</v>
      </c>
      <c r="F26" s="53">
        <f t="shared" si="2"/>
        <v>34</v>
      </c>
      <c r="G26" s="51">
        <f>ROUND(VLOOKUP(A26,Pork!$A$17:$C$64,3,0),3)</f>
        <v>164</v>
      </c>
      <c r="H26" s="53">
        <f t="shared" si="3"/>
        <v>21</v>
      </c>
      <c r="I26" s="51">
        <f>ROUND(VLOOKUP(A26,Brisket!$A$17:$C$64,3,0),3)</f>
        <v>160</v>
      </c>
      <c r="J26" s="53">
        <f t="shared" si="4"/>
        <v>23</v>
      </c>
      <c r="K26" s="51">
        <f t="shared" si="5"/>
        <v>642.286</v>
      </c>
      <c r="L26" s="54">
        <f t="shared" si="6"/>
        <v>24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2"/>
      <c r="X26" s="42"/>
      <c r="Y26" s="42"/>
      <c r="Z26" s="42"/>
    </row>
    <row r="27" ht="18.75" customHeight="1">
      <c r="A27" s="55">
        <v>24.0</v>
      </c>
      <c r="B27" s="55" t="str">
        <f>VLOOKUP(A27,TEAMS!$A$2:$B$43,2,0)</f>
        <v>Satriale's</v>
      </c>
      <c r="C27" s="56">
        <f>ROUND(VLOOKUP(A27,Chicken!$A$11:$C$58,3,0),3)</f>
        <v>160</v>
      </c>
      <c r="D27" s="57">
        <f t="shared" si="1"/>
        <v>24</v>
      </c>
      <c r="E27" s="56">
        <f>ROUND(VLOOKUP(A27,Ribs!$A$17:$C$64,3,0),3)</f>
        <v>150.286</v>
      </c>
      <c r="F27" s="57">
        <f t="shared" si="2"/>
        <v>36</v>
      </c>
      <c r="G27" s="56">
        <f>ROUND(VLOOKUP(A27,Pork!$A$17:$C$64,3,0),3)</f>
        <v>170.286</v>
      </c>
      <c r="H27" s="57">
        <f t="shared" si="3"/>
        <v>10</v>
      </c>
      <c r="I27" s="56">
        <f>ROUND(VLOOKUP(A27,Brisket!$A$17:$C$64,3,0),3)</f>
        <v>161.714</v>
      </c>
      <c r="J27" s="57">
        <f t="shared" si="4"/>
        <v>19</v>
      </c>
      <c r="K27" s="56">
        <f t="shared" si="5"/>
        <v>642.286</v>
      </c>
      <c r="L27" s="58">
        <f t="shared" si="6"/>
        <v>24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2"/>
      <c r="X27" s="42"/>
      <c r="Y27" s="42"/>
      <c r="Z27" s="42"/>
    </row>
    <row r="28" ht="18.75" customHeight="1">
      <c r="A28" s="50">
        <v>42.0</v>
      </c>
      <c r="B28" s="50" t="str">
        <f>VLOOKUP(A28,TEAMS!$A$2:$B$43,2,0)</f>
        <v>Grilling in the Name of</v>
      </c>
      <c r="C28" s="51">
        <f>ROUND(VLOOKUP(A28,Chicken!$A$11:$C$58,3,0),3)</f>
        <v>152.572</v>
      </c>
      <c r="D28" s="53">
        <f t="shared" si="1"/>
        <v>34</v>
      </c>
      <c r="E28" s="51">
        <f>ROUND(VLOOKUP(A28,Ribs!$A$17:$C$64,3,0),3)</f>
        <v>159.429</v>
      </c>
      <c r="F28" s="53">
        <f t="shared" si="2"/>
        <v>29</v>
      </c>
      <c r="G28" s="51">
        <f>ROUND(VLOOKUP(A28,Pork!$A$17:$C$64,3,0),3)</f>
        <v>171.428</v>
      </c>
      <c r="H28" s="53">
        <f t="shared" si="3"/>
        <v>8</v>
      </c>
      <c r="I28" s="51">
        <f>ROUND(VLOOKUP(A28,Brisket!$A$17:$C$64,3,0),3)</f>
        <v>157.143</v>
      </c>
      <c r="J28" s="53">
        <f t="shared" si="4"/>
        <v>28</v>
      </c>
      <c r="K28" s="51">
        <f t="shared" si="5"/>
        <v>640.572</v>
      </c>
      <c r="L28" s="54">
        <f t="shared" si="6"/>
        <v>26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42"/>
      <c r="X28" s="42"/>
      <c r="Y28" s="42"/>
      <c r="Z28" s="42"/>
    </row>
    <row r="29" ht="18.75" customHeight="1">
      <c r="A29" s="55">
        <v>1.0</v>
      </c>
      <c r="B29" s="55" t="str">
        <f>VLOOKUP(A29,TEAMS!$A$2:$B$43,2,0)</f>
        <v>PeeWee's Pig Adventure</v>
      </c>
      <c r="C29" s="56">
        <f>ROUND(VLOOKUP(A29,Chicken!$A$11:$C$58,3,0),3)</f>
        <v>133.714</v>
      </c>
      <c r="D29" s="57">
        <f t="shared" si="1"/>
        <v>39</v>
      </c>
      <c r="E29" s="56">
        <f>ROUND(VLOOKUP(A29,Ribs!$A$17:$C$64,3,0),3)</f>
        <v>165.714</v>
      </c>
      <c r="F29" s="57">
        <f t="shared" si="2"/>
        <v>15</v>
      </c>
      <c r="G29" s="56">
        <f>ROUND(VLOOKUP(A29,Pork!$A$17:$C$64,3,0),3)</f>
        <v>170.857</v>
      </c>
      <c r="H29" s="57">
        <f t="shared" si="3"/>
        <v>9</v>
      </c>
      <c r="I29" s="56">
        <f>ROUND(VLOOKUP(A29,Brisket!$A$17:$C$64,3,0),3)</f>
        <v>170.286</v>
      </c>
      <c r="J29" s="57">
        <f t="shared" si="4"/>
        <v>8</v>
      </c>
      <c r="K29" s="56">
        <f t="shared" si="5"/>
        <v>640.571</v>
      </c>
      <c r="L29" s="58">
        <f t="shared" si="6"/>
        <v>27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42"/>
      <c r="X29" s="42"/>
      <c r="Y29" s="42"/>
      <c r="Z29" s="42"/>
    </row>
    <row r="30" ht="18.75" customHeight="1">
      <c r="A30" s="50">
        <v>13.0</v>
      </c>
      <c r="B30" s="50" t="str">
        <f>VLOOKUP(A30,TEAMS!$A$2:$B$43,2,0)</f>
        <v>Seventh Rib Society</v>
      </c>
      <c r="C30" s="51">
        <f>ROUND(VLOOKUP(A30,Chicken!$A$11:$C$58,3,0),3)</f>
        <v>160</v>
      </c>
      <c r="D30" s="53">
        <f t="shared" si="1"/>
        <v>24</v>
      </c>
      <c r="E30" s="51">
        <f>ROUND(VLOOKUP(A30,Ribs!$A$17:$C$64,3,0),3)</f>
        <v>166.857</v>
      </c>
      <c r="F30" s="53">
        <f t="shared" si="2"/>
        <v>11</v>
      </c>
      <c r="G30" s="51">
        <f>ROUND(VLOOKUP(A30,Pork!$A$17:$C$64,3,0),3)</f>
        <v>150.857</v>
      </c>
      <c r="H30" s="53">
        <f t="shared" si="3"/>
        <v>36</v>
      </c>
      <c r="I30" s="51">
        <f>ROUND(VLOOKUP(A30,Brisket!$A$17:$C$64,3,0),3)</f>
        <v>161.714</v>
      </c>
      <c r="J30" s="53">
        <f t="shared" si="4"/>
        <v>19</v>
      </c>
      <c r="K30" s="51">
        <f t="shared" si="5"/>
        <v>639.428</v>
      </c>
      <c r="L30" s="54">
        <f t="shared" si="6"/>
        <v>28</v>
      </c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42"/>
      <c r="X30" s="42"/>
      <c r="Y30" s="42"/>
      <c r="Z30" s="42"/>
    </row>
    <row r="31" ht="18.75" customHeight="1">
      <c r="A31" s="55">
        <v>17.0</v>
      </c>
      <c r="B31" s="55" t="str">
        <f>VLOOKUP(A31,TEAMS!$A$2:$B$43,2,0)</f>
        <v>Wee Three Piggies</v>
      </c>
      <c r="C31" s="56">
        <f>ROUND(VLOOKUP(A31,Chicken!$A$11:$C$58,3,0),3)</f>
        <v>157.714</v>
      </c>
      <c r="D31" s="57">
        <f t="shared" si="1"/>
        <v>27</v>
      </c>
      <c r="E31" s="56">
        <f>ROUND(VLOOKUP(A31,Ribs!$A$17:$C$64,3,0),3)</f>
        <v>166.286</v>
      </c>
      <c r="F31" s="57">
        <f t="shared" si="2"/>
        <v>13</v>
      </c>
      <c r="G31" s="56">
        <f>ROUND(VLOOKUP(A31,Pork!$A$17:$C$64,3,0),3)</f>
        <v>150.285</v>
      </c>
      <c r="H31" s="57">
        <f t="shared" si="3"/>
        <v>37</v>
      </c>
      <c r="I31" s="56">
        <f>ROUND(VLOOKUP(A31,Brisket!$A$17:$C$64,3,0),3)</f>
        <v>165.143</v>
      </c>
      <c r="J31" s="57">
        <f t="shared" si="4"/>
        <v>13</v>
      </c>
      <c r="K31" s="56">
        <f t="shared" si="5"/>
        <v>639.428</v>
      </c>
      <c r="L31" s="58">
        <f t="shared" si="6"/>
        <v>28</v>
      </c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42"/>
      <c r="X31" s="42"/>
      <c r="Y31" s="42"/>
      <c r="Z31" s="42"/>
    </row>
    <row r="32" ht="18.75" customHeight="1">
      <c r="A32" s="55">
        <v>39.0</v>
      </c>
      <c r="B32" s="55" t="str">
        <f>VLOOKUP(A32,TEAMS!$A$2:$B$43,2,0)</f>
        <v>Stag-Que</v>
      </c>
      <c r="C32" s="56">
        <f>ROUND(VLOOKUP(A32,Chicken!$A$11:$C$58,3,0),3)</f>
        <v>175.429</v>
      </c>
      <c r="D32" s="57">
        <f t="shared" si="1"/>
        <v>2</v>
      </c>
      <c r="E32" s="56">
        <f>ROUND(VLOOKUP(A32,Ribs!$A$17:$C$64,3,0),3)</f>
        <v>161.143</v>
      </c>
      <c r="F32" s="57">
        <f t="shared" si="2"/>
        <v>26</v>
      </c>
      <c r="G32" s="56">
        <f>ROUND(VLOOKUP(A32,Pork!$A$17:$C$64,3,0),3)</f>
        <v>157.714</v>
      </c>
      <c r="H32" s="57">
        <f t="shared" si="3"/>
        <v>28</v>
      </c>
      <c r="I32" s="56">
        <f>ROUND(VLOOKUP(A32,Brisket!$A$17:$C$64,3,0),3)</f>
        <v>143.429</v>
      </c>
      <c r="J32" s="57">
        <f t="shared" si="4"/>
        <v>40</v>
      </c>
      <c r="K32" s="56">
        <f t="shared" si="5"/>
        <v>637.715</v>
      </c>
      <c r="L32" s="58">
        <f t="shared" si="6"/>
        <v>30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2"/>
      <c r="X32" s="42"/>
      <c r="Y32" s="42"/>
      <c r="Z32" s="42"/>
    </row>
    <row r="33" ht="18.75" customHeight="1">
      <c r="A33" s="50">
        <v>31.0</v>
      </c>
      <c r="B33" s="50" t="str">
        <f>VLOOKUP(A33,TEAMS!$A$2:$B$43,2,0)</f>
        <v>Patrick’s Bar and No Grill</v>
      </c>
      <c r="C33" s="51">
        <f>ROUND(VLOOKUP(A33,Chicken!$A$11:$C$58,3,0),3)</f>
        <v>164</v>
      </c>
      <c r="D33" s="53">
        <f t="shared" si="1"/>
        <v>14</v>
      </c>
      <c r="E33" s="51">
        <f>ROUND(VLOOKUP(A33,Ribs!$A$17:$C$64,3,0),3)</f>
        <v>167.429</v>
      </c>
      <c r="F33" s="53">
        <f t="shared" si="2"/>
        <v>10</v>
      </c>
      <c r="G33" s="51">
        <f>ROUND(VLOOKUP(A33,Pork!$A$17:$C$64,3,0),3)</f>
        <v>157.143</v>
      </c>
      <c r="H33" s="53">
        <f t="shared" si="3"/>
        <v>31</v>
      </c>
      <c r="I33" s="51">
        <f>ROUND(VLOOKUP(A33,Brisket!$A$17:$C$64,3,0),3)</f>
        <v>149.142</v>
      </c>
      <c r="J33" s="53">
        <f t="shared" si="4"/>
        <v>36</v>
      </c>
      <c r="K33" s="51">
        <f t="shared" si="5"/>
        <v>637.714</v>
      </c>
      <c r="L33" s="54">
        <f t="shared" si="6"/>
        <v>31</v>
      </c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2"/>
      <c r="X33" s="42"/>
      <c r="Y33" s="42"/>
      <c r="Z33" s="42"/>
    </row>
    <row r="34" ht="18.75" customHeight="1">
      <c r="A34" s="50">
        <v>19.0</v>
      </c>
      <c r="B34" s="50" t="str">
        <f>VLOOKUP(A34,TEAMS!$A$2:$B$43,2,0)</f>
        <v>Piggie Smalls</v>
      </c>
      <c r="C34" s="51">
        <f>ROUND(VLOOKUP(A34,Chicken!$A$11:$C$58,3,0),3)</f>
        <v>166.286</v>
      </c>
      <c r="D34" s="53">
        <f t="shared" si="1"/>
        <v>11</v>
      </c>
      <c r="E34" s="51">
        <f>ROUND(VLOOKUP(A34,Ribs!$A$17:$C$64,3,0),3)</f>
        <v>148</v>
      </c>
      <c r="F34" s="53">
        <f t="shared" si="2"/>
        <v>38</v>
      </c>
      <c r="G34" s="51">
        <f>ROUND(VLOOKUP(A34,Pork!$A$17:$C$64,3,0),3)</f>
        <v>173.714</v>
      </c>
      <c r="H34" s="53">
        <f t="shared" si="3"/>
        <v>5</v>
      </c>
      <c r="I34" s="51">
        <f>ROUND(VLOOKUP(A34,Brisket!$A$17:$C$64,3,0),3)</f>
        <v>149.714</v>
      </c>
      <c r="J34" s="53">
        <f t="shared" si="4"/>
        <v>34</v>
      </c>
      <c r="K34" s="51">
        <f t="shared" si="5"/>
        <v>637.714</v>
      </c>
      <c r="L34" s="54">
        <f t="shared" si="6"/>
        <v>31</v>
      </c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2"/>
      <c r="X34" s="42"/>
      <c r="Y34" s="42"/>
      <c r="Z34" s="42"/>
    </row>
    <row r="35" ht="18.75" customHeight="1">
      <c r="A35" s="50">
        <v>35.0</v>
      </c>
      <c r="B35" s="50" t="str">
        <f>VLOOKUP(A35,TEAMS!$A$2:$B$43,2,0)</f>
        <v>Thank You For Smoking</v>
      </c>
      <c r="C35" s="51">
        <f>ROUND(VLOOKUP(A35,Chicken!$A$11:$C$58,3,0),3)</f>
        <v>156</v>
      </c>
      <c r="D35" s="53">
        <f t="shared" si="1"/>
        <v>28</v>
      </c>
      <c r="E35" s="51">
        <f>ROUND(VLOOKUP(A35,Ribs!$A$17:$C$64,3,0),3)</f>
        <v>165.143</v>
      </c>
      <c r="F35" s="53">
        <f t="shared" si="2"/>
        <v>18</v>
      </c>
      <c r="G35" s="51">
        <f>ROUND(VLOOKUP(A35,Pork!$A$17:$C$64,3,0),3)</f>
        <v>164.571</v>
      </c>
      <c r="H35" s="53">
        <f t="shared" si="3"/>
        <v>19</v>
      </c>
      <c r="I35" s="51">
        <f>ROUND(VLOOKUP(A35,Brisket!$A$17:$C$64,3,0),3)</f>
        <v>145.714</v>
      </c>
      <c r="J35" s="53">
        <f t="shared" si="4"/>
        <v>37</v>
      </c>
      <c r="K35" s="51">
        <f t="shared" si="5"/>
        <v>631.428</v>
      </c>
      <c r="L35" s="54">
        <f t="shared" si="6"/>
        <v>33</v>
      </c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2"/>
      <c r="X35" s="42"/>
      <c r="Y35" s="42"/>
      <c r="Z35" s="42"/>
    </row>
    <row r="36" ht="18.75" customHeight="1">
      <c r="A36" s="55">
        <v>28.0</v>
      </c>
      <c r="B36" s="55" t="str">
        <f>VLOOKUP(A36,TEAMS!$A$2:$B$43,2,0)</f>
        <v>Rub It And See What Happens</v>
      </c>
      <c r="C36" s="56">
        <f>ROUND(VLOOKUP(A36,Chicken!$A$11:$C$58,3,0),3)</f>
        <v>150.286</v>
      </c>
      <c r="D36" s="57">
        <f t="shared" si="1"/>
        <v>36</v>
      </c>
      <c r="E36" s="56">
        <f>ROUND(VLOOKUP(A36,Ribs!$A$17:$C$64,3,0),3)</f>
        <v>165.143</v>
      </c>
      <c r="F36" s="57">
        <f t="shared" si="2"/>
        <v>18</v>
      </c>
      <c r="G36" s="56">
        <f>ROUND(VLOOKUP(A36,Pork!$A$17:$C$64,3,0),3)</f>
        <v>154.857</v>
      </c>
      <c r="H36" s="57">
        <f t="shared" si="3"/>
        <v>35</v>
      </c>
      <c r="I36" s="56">
        <f>ROUND(VLOOKUP(A36,Brisket!$A$17:$C$64,3,0),3)</f>
        <v>159.428</v>
      </c>
      <c r="J36" s="57">
        <f t="shared" si="4"/>
        <v>24</v>
      </c>
      <c r="K36" s="56">
        <f t="shared" si="5"/>
        <v>629.714</v>
      </c>
      <c r="L36" s="58">
        <f t="shared" si="6"/>
        <v>34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2"/>
      <c r="X36" s="42"/>
      <c r="Y36" s="42"/>
      <c r="Z36" s="42"/>
    </row>
    <row r="37" ht="18.75" customHeight="1">
      <c r="A37" s="50">
        <v>22.0</v>
      </c>
      <c r="B37" s="50" t="str">
        <f>VLOOKUP(A37,TEAMS!$A$2:$B$43,2,0)</f>
        <v>Fat Stack BBQ</v>
      </c>
      <c r="C37" s="51">
        <f>ROUND(VLOOKUP(A37,Chicken!$A$11:$C$58,3,0),3)</f>
        <v>149.714</v>
      </c>
      <c r="D37" s="53">
        <f t="shared" si="1"/>
        <v>37</v>
      </c>
      <c r="E37" s="51">
        <f>ROUND(VLOOKUP(A37,Ribs!$A$17:$C$64,3,0),3)</f>
        <v>153.143</v>
      </c>
      <c r="F37" s="53">
        <f t="shared" si="2"/>
        <v>34</v>
      </c>
      <c r="G37" s="51">
        <f>ROUND(VLOOKUP(A37,Pork!$A$17:$C$64,3,0),3)</f>
        <v>168.571</v>
      </c>
      <c r="H37" s="53">
        <f t="shared" si="3"/>
        <v>12</v>
      </c>
      <c r="I37" s="51">
        <f>ROUND(VLOOKUP(A37,Brisket!$A$17:$C$64,3,0),3)</f>
        <v>153.714</v>
      </c>
      <c r="J37" s="53">
        <f t="shared" si="4"/>
        <v>30</v>
      </c>
      <c r="K37" s="51">
        <f t="shared" si="5"/>
        <v>625.142</v>
      </c>
      <c r="L37" s="54">
        <f t="shared" si="6"/>
        <v>35</v>
      </c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2"/>
      <c r="X37" s="42"/>
      <c r="Y37" s="42"/>
      <c r="Z37" s="42"/>
    </row>
    <row r="38" ht="18.75" customHeight="1">
      <c r="A38" s="55">
        <v>33.0</v>
      </c>
      <c r="B38" s="55" t="str">
        <f>VLOOKUP(A38,TEAMS!$A$2:$B$43,2,0)</f>
        <v>Smokin Butts &amp; Rubbin Racks</v>
      </c>
      <c r="C38" s="56">
        <f>ROUND(VLOOKUP(A38,Chicken!$A$11:$C$58,3,0),3)</f>
        <v>162.857</v>
      </c>
      <c r="D38" s="57">
        <f t="shared" si="1"/>
        <v>17</v>
      </c>
      <c r="E38" s="56">
        <f>ROUND(VLOOKUP(A38,Ribs!$A$17:$C$64,3,0),3)</f>
        <v>161.143</v>
      </c>
      <c r="F38" s="57">
        <f t="shared" si="2"/>
        <v>26</v>
      </c>
      <c r="G38" s="56">
        <f>ROUND(VLOOKUP(A38,Pork!$A$17:$C$64,3,0),3)</f>
        <v>156</v>
      </c>
      <c r="H38" s="57">
        <f t="shared" si="3"/>
        <v>33</v>
      </c>
      <c r="I38" s="56">
        <f>ROUND(VLOOKUP(A38,Brisket!$A$17:$C$64,3,0),3)</f>
        <v>144</v>
      </c>
      <c r="J38" s="57">
        <f t="shared" si="4"/>
        <v>39</v>
      </c>
      <c r="K38" s="56">
        <f t="shared" si="5"/>
        <v>624</v>
      </c>
      <c r="L38" s="58">
        <f t="shared" si="6"/>
        <v>36</v>
      </c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2"/>
      <c r="X38" s="42"/>
      <c r="Y38" s="42"/>
      <c r="Z38" s="42"/>
    </row>
    <row r="39" ht="18.75" customHeight="1">
      <c r="A39" s="55">
        <v>29.0</v>
      </c>
      <c r="B39" s="55" t="str">
        <f>VLOOKUP(A39,TEAMS!$A$2:$B$43,2,0)</f>
        <v>Too Sauced to Pork</v>
      </c>
      <c r="C39" s="56">
        <f>ROUND(VLOOKUP(A39,Chicken!$A$11:$C$58,3,0),3)</f>
        <v>154.857</v>
      </c>
      <c r="D39" s="57">
        <f t="shared" si="1"/>
        <v>32</v>
      </c>
      <c r="E39" s="56">
        <f>ROUND(VLOOKUP(A39,Ribs!$A$17:$C$64,3,0),3)</f>
        <v>148</v>
      </c>
      <c r="F39" s="57">
        <f t="shared" si="2"/>
        <v>38</v>
      </c>
      <c r="G39" s="56">
        <f>ROUND(VLOOKUP(A39,Pork!$A$17:$C$64,3,0),3)</f>
        <v>146.286</v>
      </c>
      <c r="H39" s="57">
        <f t="shared" si="3"/>
        <v>39</v>
      </c>
      <c r="I39" s="56">
        <f>ROUND(VLOOKUP(A39,Brisket!$A$17:$C$64,3,0),3)</f>
        <v>172.572</v>
      </c>
      <c r="J39" s="57">
        <f t="shared" si="4"/>
        <v>5</v>
      </c>
      <c r="K39" s="56">
        <f t="shared" si="5"/>
        <v>621.715</v>
      </c>
      <c r="L39" s="58">
        <f t="shared" si="6"/>
        <v>37</v>
      </c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2"/>
      <c r="X39" s="42"/>
      <c r="Y39" s="42"/>
      <c r="Z39" s="42"/>
    </row>
    <row r="40" ht="18.75" customHeight="1">
      <c r="A40" s="50">
        <v>5.0</v>
      </c>
      <c r="B40" s="50" t="str">
        <f>VLOOKUP(A40,TEAMS!$A$2:$B$43,2,0)</f>
        <v>On the Sauce</v>
      </c>
      <c r="C40" s="51">
        <f>ROUND(VLOOKUP(A40,Chicken!$A$11:$C$58,3,0),3)</f>
        <v>156</v>
      </c>
      <c r="D40" s="53">
        <f t="shared" si="1"/>
        <v>28</v>
      </c>
      <c r="E40" s="51">
        <f>ROUND(VLOOKUP(A40,Ribs!$A$17:$C$64,3,0),3)</f>
        <v>157.714</v>
      </c>
      <c r="F40" s="53">
        <f t="shared" si="2"/>
        <v>31</v>
      </c>
      <c r="G40" s="51">
        <f>ROUND(VLOOKUP(A40,Pork!$A$17:$C$64,3,0),3)</f>
        <v>157.714</v>
      </c>
      <c r="H40" s="53">
        <f t="shared" si="3"/>
        <v>28</v>
      </c>
      <c r="I40" s="51">
        <f>ROUND(VLOOKUP(A40,Brisket!$A$17:$C$64,3,0),3)</f>
        <v>149.714</v>
      </c>
      <c r="J40" s="53">
        <f t="shared" si="4"/>
        <v>34</v>
      </c>
      <c r="K40" s="51">
        <f t="shared" si="5"/>
        <v>621.142</v>
      </c>
      <c r="L40" s="54">
        <f t="shared" si="6"/>
        <v>38</v>
      </c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42"/>
      <c r="X40" s="42"/>
      <c r="Y40" s="42"/>
      <c r="Z40" s="42"/>
    </row>
    <row r="41" ht="18.75" customHeight="1">
      <c r="A41" s="55">
        <v>36.0</v>
      </c>
      <c r="B41" s="55" t="str">
        <f>VLOOKUP(A41,TEAMS!$A$2:$B$43,2,0)</f>
        <v>Twisted Pepper Smoking Club </v>
      </c>
      <c r="C41" s="56">
        <f>ROUND(VLOOKUP(A41,Chicken!$A$11:$C$58,3,0),3)</f>
        <v>151.429</v>
      </c>
      <c r="D41" s="57">
        <f t="shared" si="1"/>
        <v>35</v>
      </c>
      <c r="E41" s="56">
        <f>ROUND(VLOOKUP(A41,Ribs!$A$17:$C$64,3,0),3)</f>
        <v>161.143</v>
      </c>
      <c r="F41" s="57">
        <f t="shared" si="2"/>
        <v>26</v>
      </c>
      <c r="G41" s="56">
        <f>ROUND(VLOOKUP(A41,Pork!$A$17:$C$64,3,0),3)</f>
        <v>136</v>
      </c>
      <c r="H41" s="57">
        <f t="shared" si="3"/>
        <v>40</v>
      </c>
      <c r="I41" s="56">
        <f>ROUND(VLOOKUP(A41,Brisket!$A$17:$C$64,3,0),3)</f>
        <v>158.286</v>
      </c>
      <c r="J41" s="57">
        <f t="shared" si="4"/>
        <v>25</v>
      </c>
      <c r="K41" s="56">
        <f t="shared" si="5"/>
        <v>606.858</v>
      </c>
      <c r="L41" s="58">
        <f t="shared" si="6"/>
        <v>39</v>
      </c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42"/>
      <c r="X41" s="42"/>
      <c r="Y41" s="42"/>
      <c r="Z41" s="42"/>
    </row>
    <row r="42" ht="18.75" customHeight="1">
      <c r="A42" s="55">
        <v>9.0</v>
      </c>
      <c r="B42" s="55" t="str">
        <f>VLOOKUP(A42,TEAMS!$A$2:$B$43,2,0)</f>
        <v>Average Joes</v>
      </c>
      <c r="C42" s="56">
        <f>ROUND(VLOOKUP(A42,Chicken!$A$11:$C$58,3,0),3)</f>
        <v>79.999</v>
      </c>
      <c r="D42" s="57">
        <f t="shared" si="1"/>
        <v>40</v>
      </c>
      <c r="E42" s="56">
        <f>ROUND(VLOOKUP(A42,Ribs!$A$17:$C$64,3,0),3)</f>
        <v>137.143</v>
      </c>
      <c r="F42" s="57">
        <f t="shared" si="2"/>
        <v>40</v>
      </c>
      <c r="G42" s="56">
        <f>ROUND(VLOOKUP(A42,Pork!$A$17:$C$64,3,0),3)</f>
        <v>157.714</v>
      </c>
      <c r="H42" s="57">
        <f t="shared" si="3"/>
        <v>28</v>
      </c>
      <c r="I42" s="56">
        <f>ROUND(VLOOKUP(A42,Brisket!$A$17:$C$64,3,0),3)</f>
        <v>145.143</v>
      </c>
      <c r="J42" s="57">
        <f t="shared" si="4"/>
        <v>38</v>
      </c>
      <c r="K42" s="56">
        <f t="shared" si="5"/>
        <v>519.999</v>
      </c>
      <c r="L42" s="58">
        <f t="shared" si="6"/>
        <v>40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42"/>
      <c r="X42" s="42"/>
      <c r="Y42" s="42"/>
      <c r="Z42" s="42"/>
    </row>
    <row r="43" ht="18.75" customHeight="1">
      <c r="A43" s="55">
        <v>40.0</v>
      </c>
      <c r="B43" s="55" t="str">
        <f>VLOOKUP(A43,TEAMS!$A$2:$B$43,2,0)</f>
        <v>Blank Team 2</v>
      </c>
      <c r="C43" s="56">
        <f>ROUND(VLOOKUP(A43,Chicken!$A$11:$C$58,3,0),3)</f>
        <v>0</v>
      </c>
      <c r="D43" s="57">
        <f t="shared" si="1"/>
        <v>41</v>
      </c>
      <c r="E43" s="56">
        <f>ROUND(VLOOKUP(A43,Ribs!$A$17:$C$64,3,0),3)</f>
        <v>0</v>
      </c>
      <c r="F43" s="57">
        <f t="shared" si="2"/>
        <v>41</v>
      </c>
      <c r="G43" s="56">
        <f>ROUND(VLOOKUP(A43,Pork!$A$17:$C$64,3,0),3)</f>
        <v>0</v>
      </c>
      <c r="H43" s="57">
        <f t="shared" si="3"/>
        <v>41</v>
      </c>
      <c r="I43" s="56">
        <f>ROUND(VLOOKUP(A43,Brisket!$A$17:$C$64,3,0),3)</f>
        <v>0</v>
      </c>
      <c r="J43" s="57">
        <f t="shared" si="4"/>
        <v>41</v>
      </c>
      <c r="K43" s="56">
        <f t="shared" si="5"/>
        <v>0</v>
      </c>
      <c r="L43" s="58">
        <f t="shared" si="6"/>
        <v>41</v>
      </c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42"/>
      <c r="X43" s="42"/>
      <c r="Y43" s="42"/>
      <c r="Z43" s="42"/>
    </row>
    <row r="44" ht="18.75" customHeight="1">
      <c r="A44" s="50">
        <v>10.0</v>
      </c>
      <c r="B44" s="50" t="str">
        <f>VLOOKUP(A44,TEAMS!$A$2:$B$43,2,0)</f>
        <v>Blank Team 1</v>
      </c>
      <c r="C44" s="51">
        <f>ROUND(VLOOKUP(A44,Chicken!$A$11:$C$58,3,0),3)</f>
        <v>0</v>
      </c>
      <c r="D44" s="59">
        <f t="shared" si="1"/>
        <v>41</v>
      </c>
      <c r="E44" s="60">
        <f>ROUND(VLOOKUP(A44,Ribs!$A$17:$C$64,3,0),3)</f>
        <v>0</v>
      </c>
      <c r="F44" s="59">
        <f t="shared" si="2"/>
        <v>41</v>
      </c>
      <c r="G44" s="60">
        <f>ROUND(VLOOKUP(A44,Pork!$A$17:$C$64,3,0),3)</f>
        <v>0</v>
      </c>
      <c r="H44" s="59">
        <f t="shared" si="3"/>
        <v>41</v>
      </c>
      <c r="I44" s="60">
        <f>ROUND(VLOOKUP(A44,Brisket!$A$17:$C$64,3,0),3)</f>
        <v>0</v>
      </c>
      <c r="J44" s="59">
        <f t="shared" si="4"/>
        <v>41</v>
      </c>
      <c r="K44" s="60">
        <f t="shared" si="5"/>
        <v>0</v>
      </c>
      <c r="L44" s="61">
        <f t="shared" si="6"/>
        <v>41</v>
      </c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42"/>
      <c r="X44" s="42"/>
      <c r="Y44" s="42"/>
      <c r="Z44" s="42"/>
    </row>
    <row r="45" ht="26.2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42"/>
      <c r="X45" s="42"/>
      <c r="Y45" s="42"/>
      <c r="Z45" s="42"/>
    </row>
    <row r="46" ht="26.25" customHeight="1">
      <c r="A46" s="37"/>
      <c r="B46" s="62" t="s">
        <v>107</v>
      </c>
      <c r="C46" s="62" t="s">
        <v>108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42"/>
      <c r="X46" s="42"/>
      <c r="Y46" s="42"/>
      <c r="Z46" s="42"/>
    </row>
    <row r="47" ht="26.25" customHeight="1">
      <c r="A47" s="37"/>
      <c r="B47" s="63" t="s">
        <v>109</v>
      </c>
      <c r="C47" s="37" t="s">
        <v>110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42"/>
      <c r="X47" s="42"/>
      <c r="Y47" s="42"/>
      <c r="Z47" s="42"/>
    </row>
    <row r="48" ht="26.25" customHeight="1">
      <c r="A48" s="37"/>
      <c r="B48" s="63" t="s">
        <v>111</v>
      </c>
      <c r="C48" s="37" t="s">
        <v>112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42"/>
      <c r="X48" s="42"/>
      <c r="Y48" s="42"/>
      <c r="Z48" s="42"/>
    </row>
    <row r="49" ht="26.25" customHeight="1">
      <c r="A49" s="37"/>
      <c r="B49" s="63" t="s">
        <v>113</v>
      </c>
      <c r="C49" s="37" t="s">
        <v>114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42"/>
      <c r="X49" s="42"/>
      <c r="Y49" s="42"/>
      <c r="Z49" s="42"/>
    </row>
    <row r="50" ht="26.25" customHeight="1">
      <c r="A50" s="37"/>
      <c r="B50" s="63" t="s">
        <v>53</v>
      </c>
      <c r="C50" s="37" t="s">
        <v>115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42"/>
      <c r="X50" s="42"/>
      <c r="Y50" s="42"/>
      <c r="Z50" s="42"/>
    </row>
    <row r="51" ht="26.25" customHeight="1">
      <c r="A51" s="37"/>
      <c r="B51" s="63" t="s">
        <v>55</v>
      </c>
      <c r="C51" s="37" t="s">
        <v>116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42"/>
      <c r="X51" s="42"/>
      <c r="Y51" s="42"/>
      <c r="Z51" s="42"/>
    </row>
    <row r="52" ht="26.25" customHeight="1">
      <c r="A52" s="37"/>
      <c r="B52" s="63" t="s">
        <v>117</v>
      </c>
      <c r="C52" s="37" t="s">
        <v>118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42"/>
      <c r="X52" s="42"/>
      <c r="Y52" s="42"/>
      <c r="Z52" s="42"/>
    </row>
    <row r="53" ht="26.25" customHeight="1">
      <c r="A53" s="37"/>
      <c r="B53" s="63" t="s">
        <v>119</v>
      </c>
      <c r="C53" s="37" t="s">
        <v>120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42"/>
      <c r="X53" s="42"/>
      <c r="Y53" s="42"/>
      <c r="Z53" s="42"/>
    </row>
    <row r="54" ht="26.2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42"/>
      <c r="X54" s="42"/>
      <c r="Y54" s="42"/>
      <c r="Z54" s="42"/>
    </row>
    <row r="55" ht="26.2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42"/>
      <c r="X55" s="42"/>
      <c r="Y55" s="42"/>
      <c r="Z55" s="42"/>
    </row>
    <row r="56" ht="26.2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42"/>
      <c r="X56" s="42"/>
      <c r="Y56" s="42"/>
      <c r="Z56" s="42"/>
    </row>
    <row r="57" ht="26.2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42"/>
      <c r="X57" s="42"/>
      <c r="Y57" s="42"/>
      <c r="Z57" s="42"/>
    </row>
    <row r="58" ht="26.2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42"/>
      <c r="X58" s="42"/>
      <c r="Y58" s="42"/>
      <c r="Z58" s="42"/>
    </row>
    <row r="59" ht="26.2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42"/>
      <c r="X59" s="42"/>
      <c r="Y59" s="42"/>
      <c r="Z59" s="42"/>
    </row>
    <row r="60" ht="26.2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42"/>
      <c r="X60" s="42"/>
      <c r="Y60" s="42"/>
      <c r="Z60" s="42"/>
    </row>
    <row r="61" ht="26.2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42"/>
      <c r="X61" s="42"/>
      <c r="Y61" s="42"/>
      <c r="Z61" s="42"/>
    </row>
    <row r="62" ht="26.2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42"/>
      <c r="X62" s="42"/>
      <c r="Y62" s="42"/>
      <c r="Z62" s="42"/>
    </row>
    <row r="63" ht="26.2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42"/>
      <c r="X63" s="42"/>
      <c r="Y63" s="42"/>
      <c r="Z63" s="42"/>
    </row>
    <row r="64" ht="26.2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42"/>
      <c r="X64" s="42"/>
      <c r="Y64" s="42"/>
      <c r="Z64" s="42"/>
    </row>
    <row r="65" ht="26.2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42"/>
      <c r="X65" s="42"/>
      <c r="Y65" s="42"/>
      <c r="Z65" s="42"/>
    </row>
    <row r="66" ht="26.2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42"/>
      <c r="X66" s="42"/>
      <c r="Y66" s="42"/>
      <c r="Z66" s="42"/>
    </row>
    <row r="67" ht="26.2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42"/>
      <c r="X67" s="42"/>
      <c r="Y67" s="42"/>
      <c r="Z67" s="42"/>
    </row>
    <row r="68" ht="26.2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42"/>
      <c r="X68" s="42"/>
      <c r="Y68" s="42"/>
      <c r="Z68" s="42"/>
    </row>
    <row r="69" ht="26.2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42"/>
      <c r="X69" s="42"/>
      <c r="Y69" s="42"/>
      <c r="Z69" s="42"/>
    </row>
    <row r="70" ht="26.2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42"/>
      <c r="X70" s="42"/>
      <c r="Y70" s="42"/>
      <c r="Z70" s="42"/>
    </row>
    <row r="71" ht="26.2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42"/>
      <c r="X71" s="42"/>
      <c r="Y71" s="42"/>
      <c r="Z71" s="42"/>
    </row>
    <row r="72" ht="26.2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42"/>
      <c r="X72" s="42"/>
      <c r="Y72" s="42"/>
      <c r="Z72" s="42"/>
    </row>
    <row r="73" ht="26.2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42"/>
      <c r="X73" s="42"/>
      <c r="Y73" s="42"/>
      <c r="Z73" s="42"/>
    </row>
    <row r="74" ht="26.2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42"/>
      <c r="X74" s="42"/>
      <c r="Y74" s="42"/>
      <c r="Z74" s="42"/>
    </row>
    <row r="75" ht="26.2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42"/>
      <c r="X75" s="42"/>
      <c r="Y75" s="42"/>
      <c r="Z75" s="42"/>
    </row>
    <row r="76" ht="26.2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42"/>
      <c r="X76" s="42"/>
      <c r="Y76" s="42"/>
      <c r="Z76" s="42"/>
    </row>
    <row r="77" ht="26.2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42"/>
      <c r="X77" s="42"/>
      <c r="Y77" s="42"/>
      <c r="Z77" s="42"/>
    </row>
    <row r="78" ht="26.2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42"/>
      <c r="X78" s="42"/>
      <c r="Y78" s="42"/>
      <c r="Z78" s="42"/>
    </row>
    <row r="79" ht="26.2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42"/>
      <c r="X79" s="42"/>
      <c r="Y79" s="42"/>
      <c r="Z79" s="42"/>
    </row>
    <row r="80" ht="26.2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42"/>
      <c r="X80" s="42"/>
      <c r="Y80" s="42"/>
      <c r="Z80" s="42"/>
    </row>
    <row r="81" ht="26.2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42"/>
      <c r="X81" s="42"/>
      <c r="Y81" s="42"/>
      <c r="Z81" s="42"/>
    </row>
    <row r="82" ht="26.2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42"/>
      <c r="X82" s="42"/>
      <c r="Y82" s="42"/>
      <c r="Z82" s="42"/>
    </row>
    <row r="83" ht="26.2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42"/>
      <c r="X83" s="42"/>
      <c r="Y83" s="42"/>
      <c r="Z83" s="42"/>
    </row>
    <row r="84" ht="26.2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42"/>
      <c r="X84" s="42"/>
      <c r="Y84" s="42"/>
      <c r="Z84" s="42"/>
    </row>
    <row r="85" ht="26.2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42"/>
      <c r="X85" s="42"/>
      <c r="Y85" s="42"/>
      <c r="Z85" s="42"/>
    </row>
    <row r="86" ht="26.2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42"/>
      <c r="X86" s="42"/>
      <c r="Y86" s="42"/>
      <c r="Z86" s="42"/>
    </row>
    <row r="87" ht="26.2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42"/>
      <c r="X87" s="42"/>
      <c r="Y87" s="42"/>
      <c r="Z87" s="42"/>
    </row>
    <row r="88" ht="26.2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42"/>
      <c r="X88" s="42"/>
      <c r="Y88" s="42"/>
      <c r="Z88" s="42"/>
    </row>
    <row r="89" ht="26.2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42"/>
      <c r="X89" s="42"/>
      <c r="Y89" s="42"/>
      <c r="Z89" s="42"/>
    </row>
    <row r="90" ht="26.2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42"/>
      <c r="X90" s="42"/>
      <c r="Y90" s="42"/>
      <c r="Z90" s="42"/>
    </row>
    <row r="91" ht="26.2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42"/>
      <c r="X91" s="42"/>
      <c r="Y91" s="42"/>
      <c r="Z91" s="42"/>
    </row>
    <row r="92" ht="26.2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42"/>
      <c r="X92" s="42"/>
      <c r="Y92" s="42"/>
      <c r="Z92" s="42"/>
    </row>
    <row r="93" ht="26.2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42"/>
      <c r="X93" s="42"/>
      <c r="Y93" s="42"/>
      <c r="Z93" s="42"/>
    </row>
    <row r="94" ht="26.2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42"/>
      <c r="X94" s="42"/>
      <c r="Y94" s="42"/>
      <c r="Z94" s="42"/>
    </row>
    <row r="95" ht="26.2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42"/>
      <c r="X95" s="42"/>
      <c r="Y95" s="42"/>
      <c r="Z95" s="42"/>
    </row>
    <row r="96" ht="26.2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42"/>
      <c r="X96" s="42"/>
      <c r="Y96" s="42"/>
      <c r="Z96" s="42"/>
    </row>
    <row r="97" ht="26.2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42"/>
      <c r="X97" s="42"/>
      <c r="Y97" s="42"/>
      <c r="Z97" s="42"/>
    </row>
    <row r="98" ht="26.2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42"/>
      <c r="X98" s="42"/>
      <c r="Y98" s="42"/>
      <c r="Z98" s="42"/>
    </row>
    <row r="99" ht="26.2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42"/>
      <c r="X99" s="42"/>
      <c r="Y99" s="42"/>
      <c r="Z99" s="42"/>
    </row>
    <row r="100" ht="26.2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42"/>
      <c r="X100" s="42"/>
      <c r="Y100" s="42"/>
      <c r="Z100" s="42"/>
    </row>
    <row r="101" ht="26.2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42"/>
      <c r="X101" s="42"/>
      <c r="Y101" s="42"/>
      <c r="Z101" s="42"/>
    </row>
    <row r="102" ht="26.2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42"/>
      <c r="X102" s="42"/>
      <c r="Y102" s="42"/>
      <c r="Z102" s="42"/>
    </row>
    <row r="103" ht="26.2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42"/>
      <c r="X103" s="42"/>
      <c r="Y103" s="42"/>
      <c r="Z103" s="42"/>
    </row>
    <row r="104" ht="26.2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42"/>
      <c r="X104" s="42"/>
      <c r="Y104" s="42"/>
      <c r="Z104" s="42"/>
    </row>
    <row r="105" ht="26.2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42"/>
      <c r="X105" s="42"/>
      <c r="Y105" s="42"/>
      <c r="Z105" s="42"/>
    </row>
    <row r="106" ht="26.2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42"/>
      <c r="X106" s="42"/>
      <c r="Y106" s="42"/>
      <c r="Z106" s="42"/>
    </row>
    <row r="107" ht="26.2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42"/>
      <c r="X107" s="42"/>
      <c r="Y107" s="42"/>
      <c r="Z107" s="42"/>
    </row>
    <row r="108" ht="26.2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42"/>
      <c r="X108" s="42"/>
      <c r="Y108" s="42"/>
      <c r="Z108" s="42"/>
    </row>
    <row r="109" ht="26.2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42"/>
      <c r="X109" s="42"/>
      <c r="Y109" s="42"/>
      <c r="Z109" s="42"/>
    </row>
    <row r="110" ht="26.2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42"/>
      <c r="X110" s="42"/>
      <c r="Y110" s="42"/>
      <c r="Z110" s="42"/>
    </row>
    <row r="111" ht="26.2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42"/>
      <c r="X111" s="42"/>
      <c r="Y111" s="42"/>
      <c r="Z111" s="42"/>
    </row>
    <row r="112" ht="26.2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42"/>
      <c r="X112" s="42"/>
      <c r="Y112" s="42"/>
      <c r="Z112" s="42"/>
    </row>
    <row r="113" ht="26.2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42"/>
      <c r="X113" s="42"/>
      <c r="Y113" s="42"/>
      <c r="Z113" s="42"/>
    </row>
    <row r="114" ht="26.2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42"/>
      <c r="X114" s="42"/>
      <c r="Y114" s="42"/>
      <c r="Z114" s="42"/>
    </row>
    <row r="115" ht="26.2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42"/>
      <c r="X115" s="42"/>
      <c r="Y115" s="42"/>
      <c r="Z115" s="42"/>
    </row>
    <row r="116" ht="26.2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42"/>
      <c r="X116" s="42"/>
      <c r="Y116" s="42"/>
      <c r="Z116" s="42"/>
    </row>
    <row r="117" ht="26.2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42"/>
      <c r="X117" s="42"/>
      <c r="Y117" s="42"/>
      <c r="Z117" s="42"/>
    </row>
    <row r="118" ht="26.2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42"/>
      <c r="X118" s="42"/>
      <c r="Y118" s="42"/>
      <c r="Z118" s="42"/>
    </row>
    <row r="119" ht="26.2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42"/>
      <c r="X119" s="42"/>
      <c r="Y119" s="42"/>
      <c r="Z119" s="42"/>
    </row>
    <row r="120" ht="26.2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42"/>
      <c r="X120" s="42"/>
      <c r="Y120" s="42"/>
      <c r="Z120" s="42"/>
    </row>
    <row r="121" ht="26.2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42"/>
      <c r="X121" s="42"/>
      <c r="Y121" s="42"/>
      <c r="Z121" s="42"/>
    </row>
    <row r="122" ht="26.2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42"/>
      <c r="X122" s="42"/>
      <c r="Y122" s="42"/>
      <c r="Z122" s="42"/>
    </row>
    <row r="123" ht="26.2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42"/>
      <c r="X123" s="42"/>
      <c r="Y123" s="42"/>
      <c r="Z123" s="42"/>
    </row>
    <row r="124" ht="26.2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42"/>
      <c r="X124" s="42"/>
      <c r="Y124" s="42"/>
      <c r="Z124" s="42"/>
    </row>
    <row r="125" ht="26.2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42"/>
      <c r="X125" s="42"/>
      <c r="Y125" s="42"/>
      <c r="Z125" s="42"/>
    </row>
    <row r="126" ht="26.2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42"/>
      <c r="X126" s="42"/>
      <c r="Y126" s="42"/>
      <c r="Z126" s="42"/>
    </row>
    <row r="127" ht="26.2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42"/>
      <c r="X127" s="42"/>
      <c r="Y127" s="42"/>
      <c r="Z127" s="42"/>
    </row>
    <row r="128" ht="26.2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42"/>
      <c r="X128" s="42"/>
      <c r="Y128" s="42"/>
      <c r="Z128" s="42"/>
    </row>
    <row r="129" ht="26.2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42"/>
      <c r="X129" s="42"/>
      <c r="Y129" s="42"/>
      <c r="Z129" s="42"/>
    </row>
    <row r="130" ht="26.2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42"/>
      <c r="X130" s="42"/>
      <c r="Y130" s="42"/>
      <c r="Z130" s="42"/>
    </row>
    <row r="131" ht="26.2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42"/>
      <c r="X131" s="42"/>
      <c r="Y131" s="42"/>
      <c r="Z131" s="42"/>
    </row>
    <row r="132" ht="26.2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42"/>
      <c r="X132" s="42"/>
      <c r="Y132" s="42"/>
      <c r="Z132" s="42"/>
    </row>
    <row r="133" ht="26.2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42"/>
      <c r="X133" s="42"/>
      <c r="Y133" s="42"/>
      <c r="Z133" s="42"/>
    </row>
    <row r="134" ht="26.2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42"/>
      <c r="X134" s="42"/>
      <c r="Y134" s="42"/>
      <c r="Z134" s="42"/>
    </row>
    <row r="135" ht="26.2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42"/>
      <c r="X135" s="42"/>
      <c r="Y135" s="42"/>
      <c r="Z135" s="42"/>
    </row>
    <row r="136" ht="26.2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42"/>
      <c r="X136" s="42"/>
      <c r="Y136" s="42"/>
      <c r="Z136" s="42"/>
    </row>
    <row r="137" ht="26.2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42"/>
      <c r="X137" s="42"/>
      <c r="Y137" s="42"/>
      <c r="Z137" s="42"/>
    </row>
    <row r="138" ht="26.2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42"/>
      <c r="X138" s="42"/>
      <c r="Y138" s="42"/>
      <c r="Z138" s="42"/>
    </row>
    <row r="139" ht="26.2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42"/>
      <c r="X139" s="42"/>
      <c r="Y139" s="42"/>
      <c r="Z139" s="42"/>
    </row>
    <row r="140" ht="26.2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42"/>
      <c r="X140" s="42"/>
      <c r="Y140" s="42"/>
      <c r="Z140" s="42"/>
    </row>
    <row r="141" ht="26.2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42"/>
      <c r="X141" s="42"/>
      <c r="Y141" s="42"/>
      <c r="Z141" s="42"/>
    </row>
    <row r="142" ht="26.2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42"/>
      <c r="X142" s="42"/>
      <c r="Y142" s="42"/>
      <c r="Z142" s="42"/>
    </row>
    <row r="143" ht="26.2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42"/>
      <c r="X143" s="42"/>
      <c r="Y143" s="42"/>
      <c r="Z143" s="42"/>
    </row>
    <row r="144" ht="26.2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42"/>
      <c r="X144" s="42"/>
      <c r="Y144" s="42"/>
      <c r="Z144" s="42"/>
    </row>
    <row r="145" ht="26.2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42"/>
      <c r="X145" s="42"/>
      <c r="Y145" s="42"/>
      <c r="Z145" s="42"/>
    </row>
    <row r="146" ht="26.2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42"/>
      <c r="X146" s="42"/>
      <c r="Y146" s="42"/>
      <c r="Z146" s="42"/>
    </row>
    <row r="147" ht="26.2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42"/>
      <c r="X147" s="42"/>
      <c r="Y147" s="42"/>
      <c r="Z147" s="42"/>
    </row>
    <row r="148" ht="26.2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42"/>
      <c r="X148" s="42"/>
      <c r="Y148" s="42"/>
      <c r="Z148" s="42"/>
    </row>
    <row r="149" ht="26.2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42"/>
      <c r="X149" s="42"/>
      <c r="Y149" s="42"/>
      <c r="Z149" s="42"/>
    </row>
    <row r="150" ht="26.2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42"/>
      <c r="X150" s="42"/>
      <c r="Y150" s="42"/>
      <c r="Z150" s="42"/>
    </row>
    <row r="151" ht="26.2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42"/>
      <c r="X151" s="42"/>
      <c r="Y151" s="42"/>
      <c r="Z151" s="42"/>
    </row>
    <row r="152" ht="26.2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42"/>
      <c r="X152" s="42"/>
      <c r="Y152" s="42"/>
      <c r="Z152" s="42"/>
    </row>
    <row r="153" ht="26.2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42"/>
      <c r="X153" s="42"/>
      <c r="Y153" s="42"/>
      <c r="Z153" s="42"/>
    </row>
    <row r="154" ht="26.2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42"/>
      <c r="X154" s="42"/>
      <c r="Y154" s="42"/>
      <c r="Z154" s="42"/>
    </row>
    <row r="155" ht="26.2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42"/>
      <c r="X155" s="42"/>
      <c r="Y155" s="42"/>
      <c r="Z155" s="42"/>
    </row>
    <row r="156" ht="26.2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42"/>
      <c r="X156" s="42"/>
      <c r="Y156" s="42"/>
      <c r="Z156" s="42"/>
    </row>
    <row r="157" ht="26.2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42"/>
      <c r="X157" s="42"/>
      <c r="Y157" s="42"/>
      <c r="Z157" s="42"/>
    </row>
    <row r="158" ht="26.2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42"/>
      <c r="X158" s="42"/>
      <c r="Y158" s="42"/>
      <c r="Z158" s="42"/>
    </row>
    <row r="159" ht="26.2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42"/>
      <c r="X159" s="42"/>
      <c r="Y159" s="42"/>
      <c r="Z159" s="42"/>
    </row>
    <row r="160" ht="26.2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42"/>
      <c r="X160" s="42"/>
      <c r="Y160" s="42"/>
      <c r="Z160" s="42"/>
    </row>
    <row r="161" ht="26.2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42"/>
      <c r="X161" s="42"/>
      <c r="Y161" s="42"/>
      <c r="Z161" s="42"/>
    </row>
    <row r="162" ht="26.2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42"/>
      <c r="X162" s="42"/>
      <c r="Y162" s="42"/>
      <c r="Z162" s="42"/>
    </row>
    <row r="163" ht="26.2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42"/>
      <c r="X163" s="42"/>
      <c r="Y163" s="42"/>
      <c r="Z163" s="42"/>
    </row>
    <row r="164" ht="26.2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42"/>
      <c r="X164" s="42"/>
      <c r="Y164" s="42"/>
      <c r="Z164" s="42"/>
    </row>
    <row r="165" ht="26.2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42"/>
      <c r="X165" s="42"/>
      <c r="Y165" s="42"/>
      <c r="Z165" s="42"/>
    </row>
    <row r="166" ht="26.2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42"/>
      <c r="X166" s="42"/>
      <c r="Y166" s="42"/>
      <c r="Z166" s="42"/>
    </row>
    <row r="167" ht="26.2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42"/>
      <c r="X167" s="42"/>
      <c r="Y167" s="42"/>
      <c r="Z167" s="42"/>
    </row>
    <row r="168" ht="26.2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42"/>
      <c r="X168" s="42"/>
      <c r="Y168" s="42"/>
      <c r="Z168" s="42"/>
    </row>
    <row r="169" ht="26.2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42"/>
      <c r="X169" s="42"/>
      <c r="Y169" s="42"/>
      <c r="Z169" s="42"/>
    </row>
    <row r="170" ht="26.2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42"/>
      <c r="X170" s="42"/>
      <c r="Y170" s="42"/>
      <c r="Z170" s="42"/>
    </row>
    <row r="171" ht="26.2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42"/>
      <c r="X171" s="42"/>
      <c r="Y171" s="42"/>
      <c r="Z171" s="42"/>
    </row>
    <row r="172" ht="26.2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42"/>
      <c r="X172" s="42"/>
      <c r="Y172" s="42"/>
      <c r="Z172" s="42"/>
    </row>
    <row r="173" ht="26.2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42"/>
      <c r="X173" s="42"/>
      <c r="Y173" s="42"/>
      <c r="Z173" s="42"/>
    </row>
    <row r="174" ht="26.2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42"/>
      <c r="X174" s="42"/>
      <c r="Y174" s="42"/>
      <c r="Z174" s="42"/>
    </row>
    <row r="175" ht="26.2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42"/>
      <c r="X175" s="42"/>
      <c r="Y175" s="42"/>
      <c r="Z175" s="42"/>
    </row>
    <row r="176" ht="26.2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42"/>
      <c r="X176" s="42"/>
      <c r="Y176" s="42"/>
      <c r="Z176" s="42"/>
    </row>
    <row r="177" ht="26.2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42"/>
      <c r="X177" s="42"/>
      <c r="Y177" s="42"/>
      <c r="Z177" s="42"/>
    </row>
    <row r="178" ht="26.2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42"/>
      <c r="X178" s="42"/>
      <c r="Y178" s="42"/>
      <c r="Z178" s="42"/>
    </row>
    <row r="179" ht="26.2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42"/>
      <c r="X179" s="42"/>
      <c r="Y179" s="42"/>
      <c r="Z179" s="42"/>
    </row>
    <row r="180" ht="26.2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42"/>
      <c r="X180" s="42"/>
      <c r="Y180" s="42"/>
      <c r="Z180" s="42"/>
    </row>
    <row r="181" ht="26.2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42"/>
      <c r="X181" s="42"/>
      <c r="Y181" s="42"/>
      <c r="Z181" s="42"/>
    </row>
    <row r="182" ht="26.2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42"/>
      <c r="X182" s="42"/>
      <c r="Y182" s="42"/>
      <c r="Z182" s="42"/>
    </row>
    <row r="183" ht="26.2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42"/>
      <c r="X183" s="42"/>
      <c r="Y183" s="42"/>
      <c r="Z183" s="42"/>
    </row>
    <row r="184" ht="26.2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42"/>
      <c r="X184" s="42"/>
      <c r="Y184" s="42"/>
      <c r="Z184" s="42"/>
    </row>
    <row r="185" ht="26.2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42"/>
      <c r="X185" s="42"/>
      <c r="Y185" s="42"/>
      <c r="Z185" s="42"/>
    </row>
    <row r="186" ht="26.2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42"/>
      <c r="X186" s="42"/>
      <c r="Y186" s="42"/>
      <c r="Z186" s="42"/>
    </row>
    <row r="187" ht="26.2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42"/>
      <c r="X187" s="42"/>
      <c r="Y187" s="42"/>
      <c r="Z187" s="42"/>
    </row>
    <row r="188" ht="26.2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42"/>
      <c r="X188" s="42"/>
      <c r="Y188" s="42"/>
      <c r="Z188" s="42"/>
    </row>
    <row r="189" ht="26.2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42"/>
      <c r="X189" s="42"/>
      <c r="Y189" s="42"/>
      <c r="Z189" s="42"/>
    </row>
    <row r="190" ht="26.2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42"/>
      <c r="X190" s="42"/>
      <c r="Y190" s="42"/>
      <c r="Z190" s="42"/>
    </row>
    <row r="191" ht="26.2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42"/>
      <c r="X191" s="42"/>
      <c r="Y191" s="42"/>
      <c r="Z191" s="42"/>
    </row>
    <row r="192" ht="26.2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42"/>
      <c r="X192" s="42"/>
      <c r="Y192" s="42"/>
      <c r="Z192" s="42"/>
    </row>
    <row r="193" ht="26.2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42"/>
      <c r="X193" s="42"/>
      <c r="Y193" s="42"/>
      <c r="Z193" s="42"/>
    </row>
    <row r="194" ht="26.2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42"/>
      <c r="X194" s="42"/>
      <c r="Y194" s="42"/>
      <c r="Z194" s="42"/>
    </row>
    <row r="195" ht="26.2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42"/>
      <c r="X195" s="42"/>
      <c r="Y195" s="42"/>
      <c r="Z195" s="42"/>
    </row>
    <row r="196" ht="26.2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42"/>
      <c r="X196" s="42"/>
      <c r="Y196" s="42"/>
      <c r="Z196" s="42"/>
    </row>
    <row r="197" ht="26.2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42"/>
      <c r="X197" s="42"/>
      <c r="Y197" s="42"/>
      <c r="Z197" s="42"/>
    </row>
    <row r="198" ht="26.2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42"/>
      <c r="X198" s="42"/>
      <c r="Y198" s="42"/>
      <c r="Z198" s="42"/>
    </row>
    <row r="199" ht="26.2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42"/>
      <c r="X199" s="42"/>
      <c r="Y199" s="42"/>
      <c r="Z199" s="42"/>
    </row>
    <row r="200" ht="26.2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42"/>
      <c r="X200" s="42"/>
      <c r="Y200" s="42"/>
      <c r="Z200" s="42"/>
    </row>
    <row r="201" ht="26.2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42"/>
      <c r="X201" s="42"/>
      <c r="Y201" s="42"/>
      <c r="Z201" s="42"/>
    </row>
    <row r="202" ht="26.2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42"/>
      <c r="X202" s="42"/>
      <c r="Y202" s="42"/>
      <c r="Z202" s="42"/>
    </row>
    <row r="203" ht="26.2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42"/>
      <c r="X203" s="42"/>
      <c r="Y203" s="42"/>
      <c r="Z203" s="42"/>
    </row>
    <row r="204" ht="26.2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42"/>
      <c r="X204" s="42"/>
      <c r="Y204" s="42"/>
      <c r="Z204" s="42"/>
    </row>
    <row r="205" ht="26.2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42"/>
      <c r="X205" s="42"/>
      <c r="Y205" s="42"/>
      <c r="Z205" s="42"/>
    </row>
    <row r="206" ht="26.2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42"/>
      <c r="X206" s="42"/>
      <c r="Y206" s="42"/>
      <c r="Z206" s="42"/>
    </row>
    <row r="207" ht="26.2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42"/>
      <c r="X207" s="42"/>
      <c r="Y207" s="42"/>
      <c r="Z207" s="42"/>
    </row>
    <row r="208" ht="26.2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42"/>
      <c r="X208" s="42"/>
      <c r="Y208" s="42"/>
      <c r="Z208" s="42"/>
    </row>
    <row r="209" ht="26.2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42"/>
      <c r="X209" s="42"/>
      <c r="Y209" s="42"/>
      <c r="Z209" s="42"/>
    </row>
    <row r="210" ht="26.2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42"/>
      <c r="X210" s="42"/>
      <c r="Y210" s="42"/>
      <c r="Z210" s="42"/>
    </row>
    <row r="211" ht="26.2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42"/>
      <c r="X211" s="42"/>
      <c r="Y211" s="42"/>
      <c r="Z211" s="42"/>
    </row>
    <row r="212" ht="26.2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42"/>
      <c r="X212" s="42"/>
      <c r="Y212" s="42"/>
      <c r="Z212" s="42"/>
    </row>
    <row r="213" ht="26.2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42"/>
      <c r="X213" s="42"/>
      <c r="Y213" s="42"/>
      <c r="Z213" s="42"/>
    </row>
    <row r="214" ht="26.2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42"/>
      <c r="X214" s="42"/>
      <c r="Y214" s="42"/>
      <c r="Z214" s="42"/>
    </row>
    <row r="215" ht="26.2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42"/>
      <c r="X215" s="42"/>
      <c r="Y215" s="42"/>
      <c r="Z215" s="42"/>
    </row>
    <row r="216" ht="26.2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42"/>
      <c r="X216" s="42"/>
      <c r="Y216" s="42"/>
      <c r="Z216" s="42"/>
    </row>
    <row r="217" ht="26.2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42"/>
      <c r="X217" s="42"/>
      <c r="Y217" s="42"/>
      <c r="Z217" s="42"/>
    </row>
    <row r="218" ht="26.2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42"/>
      <c r="X218" s="42"/>
      <c r="Y218" s="42"/>
      <c r="Z218" s="42"/>
    </row>
    <row r="219" ht="26.2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42"/>
      <c r="X219" s="42"/>
      <c r="Y219" s="42"/>
      <c r="Z219" s="42"/>
    </row>
    <row r="220" ht="26.2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42"/>
      <c r="X220" s="42"/>
      <c r="Y220" s="42"/>
      <c r="Z220" s="42"/>
    </row>
    <row r="221" ht="26.2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42"/>
      <c r="X221" s="42"/>
      <c r="Y221" s="42"/>
      <c r="Z221" s="42"/>
    </row>
    <row r="222" ht="26.2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42"/>
      <c r="X222" s="42"/>
      <c r="Y222" s="42"/>
      <c r="Z222" s="42"/>
    </row>
    <row r="223" ht="26.2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42"/>
      <c r="X223" s="42"/>
      <c r="Y223" s="42"/>
      <c r="Z223" s="42"/>
    </row>
    <row r="224" ht="26.2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42"/>
      <c r="X224" s="42"/>
      <c r="Y224" s="42"/>
      <c r="Z224" s="42"/>
    </row>
    <row r="225" ht="26.2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42"/>
      <c r="X225" s="42"/>
      <c r="Y225" s="42"/>
      <c r="Z225" s="42"/>
    </row>
    <row r="226" ht="26.2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42"/>
      <c r="X226" s="42"/>
      <c r="Y226" s="42"/>
      <c r="Z226" s="42"/>
    </row>
    <row r="227" ht="26.2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42"/>
      <c r="X227" s="42"/>
      <c r="Y227" s="42"/>
      <c r="Z227" s="42"/>
    </row>
    <row r="228" ht="26.2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42"/>
      <c r="X228" s="42"/>
      <c r="Y228" s="42"/>
      <c r="Z228" s="42"/>
    </row>
    <row r="229" ht="26.2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42"/>
      <c r="X229" s="42"/>
      <c r="Y229" s="42"/>
      <c r="Z229" s="42"/>
    </row>
    <row r="230" ht="26.2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42"/>
      <c r="X230" s="42"/>
      <c r="Y230" s="42"/>
      <c r="Z230" s="42"/>
    </row>
    <row r="231" ht="26.2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42"/>
      <c r="X231" s="42"/>
      <c r="Y231" s="42"/>
      <c r="Z231" s="42"/>
    </row>
    <row r="232" ht="26.2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42"/>
      <c r="X232" s="42"/>
      <c r="Y232" s="42"/>
      <c r="Z232" s="42"/>
    </row>
    <row r="233" ht="26.2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42"/>
      <c r="X233" s="42"/>
      <c r="Y233" s="42"/>
      <c r="Z233" s="42"/>
    </row>
    <row r="234" ht="26.2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42"/>
      <c r="X234" s="42"/>
      <c r="Y234" s="42"/>
      <c r="Z234" s="42"/>
    </row>
    <row r="235" ht="26.2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42"/>
      <c r="X235" s="42"/>
      <c r="Y235" s="42"/>
      <c r="Z235" s="42"/>
    </row>
    <row r="236" ht="26.2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42"/>
      <c r="X236" s="42"/>
      <c r="Y236" s="42"/>
      <c r="Z236" s="42"/>
    </row>
    <row r="237" ht="26.2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42"/>
      <c r="X237" s="42"/>
      <c r="Y237" s="42"/>
      <c r="Z237" s="42"/>
    </row>
    <row r="238" ht="26.2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42"/>
      <c r="X238" s="42"/>
      <c r="Y238" s="42"/>
      <c r="Z238" s="42"/>
    </row>
    <row r="239" ht="26.2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42"/>
      <c r="X239" s="42"/>
      <c r="Y239" s="42"/>
      <c r="Z239" s="42"/>
    </row>
    <row r="240" ht="26.2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42"/>
      <c r="X240" s="42"/>
      <c r="Y240" s="42"/>
      <c r="Z240" s="42"/>
    </row>
    <row r="241" ht="26.2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42"/>
      <c r="X241" s="42"/>
      <c r="Y241" s="42"/>
      <c r="Z241" s="42"/>
    </row>
    <row r="242" ht="26.2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42"/>
      <c r="X242" s="42"/>
      <c r="Y242" s="42"/>
      <c r="Z242" s="42"/>
    </row>
    <row r="243" ht="26.2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42"/>
      <c r="X243" s="42"/>
      <c r="Y243" s="42"/>
      <c r="Z243" s="42"/>
    </row>
    <row r="244" ht="26.2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42"/>
      <c r="X244" s="42"/>
      <c r="Y244" s="42"/>
      <c r="Z244" s="42"/>
    </row>
    <row r="245" ht="26.2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42"/>
      <c r="X245" s="42"/>
      <c r="Y245" s="42"/>
      <c r="Z245" s="42"/>
    </row>
    <row r="246" ht="26.2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42"/>
      <c r="X246" s="42"/>
      <c r="Y246" s="42"/>
      <c r="Z246" s="42"/>
    </row>
    <row r="247" ht="26.2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42"/>
      <c r="X247" s="42"/>
      <c r="Y247" s="42"/>
      <c r="Z247" s="42"/>
    </row>
    <row r="248" ht="26.2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42"/>
      <c r="X248" s="42"/>
      <c r="Y248" s="42"/>
      <c r="Z248" s="42"/>
    </row>
    <row r="249" ht="26.2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42"/>
      <c r="X249" s="42"/>
      <c r="Y249" s="42"/>
      <c r="Z249" s="42"/>
    </row>
    <row r="250" ht="26.2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42"/>
      <c r="X250" s="42"/>
      <c r="Y250" s="42"/>
      <c r="Z250" s="42"/>
    </row>
    <row r="251" ht="26.2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42"/>
      <c r="X251" s="42"/>
      <c r="Y251" s="42"/>
      <c r="Z251" s="42"/>
    </row>
    <row r="252" ht="26.2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42"/>
      <c r="X252" s="42"/>
      <c r="Y252" s="42"/>
      <c r="Z252" s="42"/>
    </row>
    <row r="253" ht="26.2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42"/>
      <c r="X253" s="42"/>
      <c r="Y253" s="42"/>
      <c r="Z253" s="42"/>
    </row>
    <row r="254" ht="15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5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5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5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5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5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5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5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5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5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5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5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5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5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5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5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5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5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5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5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5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5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5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5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5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5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5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5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5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5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5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5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5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5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5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5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5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5.7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5.7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5.7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5.7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5.7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5.7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5.7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5.7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5.7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5.7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5.7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5.7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5.7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5.7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5.7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5.7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5.7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5.7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5.7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5.7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5.7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5.7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5.7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5.7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5.7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5.7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5.7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5.7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5.7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5.7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5.7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5.7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5.7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5.7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5.7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5.7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5.7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5.7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5.7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5.7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5.7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5.7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5.7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5.7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5.7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5.7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5.7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5.7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5.7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5.7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5.7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5.7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5.7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5.7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5.7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5.7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5.7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5.7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5.7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5.7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5.7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5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5.7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5.7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5.7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5.7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5.7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5.7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5.7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5.7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5.7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5.7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5.7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5.7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5.7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5.7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5.7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5.7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5.7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5.7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5.7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5.7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5.7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5.7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5.7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5.7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5.7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5.7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5.7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5.7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5.7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5.7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5.7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5.7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5.7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5.7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5.7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5.7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5.7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5.7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5.7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5.7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5.7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5.7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5.7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5.7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5.7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5.7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5.7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5.7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5.7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5.7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5.7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5.7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5.7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5.7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5.7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5.7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5.7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5.7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5.7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5.7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5.7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5.7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5.7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5.7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5.7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5.7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5.7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5.7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5.7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5.7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5.7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5.7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5.7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5.7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5.7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5.7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5.7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5.7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5.7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5.7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5.7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5.7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5.7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5.7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5.7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5.7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5.7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5.7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5.7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5.7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5.7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5.7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5.7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5.7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5.7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5.7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5.7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5.7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5.7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5.7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5.7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5.7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5.7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5.7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5.7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5.7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5.7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5.7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5.7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5.7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5.7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5.7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5.7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5.7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5.7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5.7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5.7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5.7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5.7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5.7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5.7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5.7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5.7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5.7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5.7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5.7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5.7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5.7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5.7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5.7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5.7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5.7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5.7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5.7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5.7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5.7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5.7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5.7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5.7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5.7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5.7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5.7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5.7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5.7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5.7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5.7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5.7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5.7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5.7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5.7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5.7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5.7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5.7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5.7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5.7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5.7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5.7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5.7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5.7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5.7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5.7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5.7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5.7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5.7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5.7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5.7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5.7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5.7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5.7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5.7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5.7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5.7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5.7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5.7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5.7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5.7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5.7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5.7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5.7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5.7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5.7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5.7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5.7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5.7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5.7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5.7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5.7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5.7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5.7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5.7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5.7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5.7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5.7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5.7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5.7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5.7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5.7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5.7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5.7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5.7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5.7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5.7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5.7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5.7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5.7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5.7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5.7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5.7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5.7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5.7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5.7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5.7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5.7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5.7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5.7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5.7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5.7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5.7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5.7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5.7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5.7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5.7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5.7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5.7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5.7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5.7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5.7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5.7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5.7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5.7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5.7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5.7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5.7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5.7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5.7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5.7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5.7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5.7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5.7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5.7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5.7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5.7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5.7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5.7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5.7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5.7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5.7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5.7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5.7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5.7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5.7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5.7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5.7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5.7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5.7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5.7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5.7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5.7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5.7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5.7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5.7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5.7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5.7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5.7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5.7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5.7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5.7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5.7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5.7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5.7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5.7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5.7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5.7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5.7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5.7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5.7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5.7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5.7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5.7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5.7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5.7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5.7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5.7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5.7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5.7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5.7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5.7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5.7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5.7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5.7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5.7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5.7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5.7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5.7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5.7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5.7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5.7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5.7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5.7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5.7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5.7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5.7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5.7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5.7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5.7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5.7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5.7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5.7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5.7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5.7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5.7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5.7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5.7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5.7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5.7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5.7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5.7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5.7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5.7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5.7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5.7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5.7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5.7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5.7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5.7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5.7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5.7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5.7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5.7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5.7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5.7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5.7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5.7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5.7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5.7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5.7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5.7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5.7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5.7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5.7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5.7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5.7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5.7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5.7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5.7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5.7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5.7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5.7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5.7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5.7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5.7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5.7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5.7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5.7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5.7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5.7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5.7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5.7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5.7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5.7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5.7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5.7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5.7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5.7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5.7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5.7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5.7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5.7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5.7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5.7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5.7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5.7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5.7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5.7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5.7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5.7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5.7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5.7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5.7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5.7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5.7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5.7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5.7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5.7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5.7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5.7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5.7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5.75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5.75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5.75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5.75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5.75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5.75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5.75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5.75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5.75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5.75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5.75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5.75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5.75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5.75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5.75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5.75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5.75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5.75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5.75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5.75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5.75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5.75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5.75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5.75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5.75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5.75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5.75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5.75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5.75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5.75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5.75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5.75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5.75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5.75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5.75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5.75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5.75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5.75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5.75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5.75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5.75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5.75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5.75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5.75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5.75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5.75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5.75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5.75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5.75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5.75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5.75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5.75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5.75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5.75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5.75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5.75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5.75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5.75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5.75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5.75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5.75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5.75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5.75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5.75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5.75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5.75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5.75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5.75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5.75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5.75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5.75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5.75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5.75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5.75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5.75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5.75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5.75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5.75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5.75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5.75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5.75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5.75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5.75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5.75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5.75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5.75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5.75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5.75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5.75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5.75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5.75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5.75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5.75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5.75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5.75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5.75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5.75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5.75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5.75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5.75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5.75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5.75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5.75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5.75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5.75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5.75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5.75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5.75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5.75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5.75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5.75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5.75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5.75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5.75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5.75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5.75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5.75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5.75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5.75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5.75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5.7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5.75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5.75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5.75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5.75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5.75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5.75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5.75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5.75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5.75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5.75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5.75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5.75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5.75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5.75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5.75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5.75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5.75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5.75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5.75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5.75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5.75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5.75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5.75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5.75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5.75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5.75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5.75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5.75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5.75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5.75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5.75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5.75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5.75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5.75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5.75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5.75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5.75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5.75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5.75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5.75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5.75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5.75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5.75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5.75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5.75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5.75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5.75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5.75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5.75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5.75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5.75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5.75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5.75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5.75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5.75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5.75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5.75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5.75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5.75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5.75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5.75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5.75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5.75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5.75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5.75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5.75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5.75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5.75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5.75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5.75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5.75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5.75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5.75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5.75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5.75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5.75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5.75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5.75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5.75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5.75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5.75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5.75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5.75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5.75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5.75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5.75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5.75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5.75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5.75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5.75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5.75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5.75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5.75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5.75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5.75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5.75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5.75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5.75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5.75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5.75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5.75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5.75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5.75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5.75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5.75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5.75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5.75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5.75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5.7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5.75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5.75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5.75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5.75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5.75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5.75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5.75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5.75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5.75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5.75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5.75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5.75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5.75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5.75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5.75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5.75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5.7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5.75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5.75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5.75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ht="15.75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ht="15.75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ht="15.75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ht="15.75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ht="15.75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ht="15.75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ht="15.75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ht="15.75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ht="15.75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ht="15.75" customHeight="1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ht="15.75" customHeight="1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autoFilter ref="$A$2:$L$44"/>
  <mergeCells count="5">
    <mergeCell ref="C1:D1"/>
    <mergeCell ref="E1:F1"/>
    <mergeCell ref="G1:H1"/>
    <mergeCell ref="I1:J1"/>
    <mergeCell ref="K1:L1"/>
  </mergeCells>
  <printOptions/>
  <pageMargins bottom="0.0" footer="0.0" header="0.0" left="0.7" right="0.7" top="0.29802955665024633"/>
  <pageSetup scale="5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7" width="10.43"/>
    <col customWidth="1" min="8" max="26" width="8.71"/>
  </cols>
  <sheetData>
    <row r="1" ht="14.25" customHeight="1">
      <c r="A1" s="8" t="s">
        <v>121</v>
      </c>
    </row>
    <row r="2" ht="14.25" customHeight="1">
      <c r="A2" s="64">
        <v>1.0</v>
      </c>
      <c r="E2" s="13" t="s">
        <v>122</v>
      </c>
    </row>
    <row r="3" ht="14.25" customHeight="1">
      <c r="A3" s="64">
        <v>2.0</v>
      </c>
      <c r="D3" s="29" t="s">
        <v>123</v>
      </c>
      <c r="E3" s="65">
        <v>2.2858</v>
      </c>
      <c r="G3" s="66"/>
    </row>
    <row r="4" ht="14.25" customHeight="1">
      <c r="A4" s="64">
        <v>3.0</v>
      </c>
      <c r="D4" s="29" t="s">
        <v>75</v>
      </c>
      <c r="E4" s="65">
        <v>1.1428</v>
      </c>
      <c r="G4" s="66"/>
    </row>
    <row r="5" ht="14.25" customHeight="1">
      <c r="A5" s="64">
        <v>4.0</v>
      </c>
      <c r="D5" s="29" t="s">
        <v>77</v>
      </c>
      <c r="E5" s="65">
        <v>0.5714</v>
      </c>
      <c r="G5" s="66"/>
    </row>
    <row r="6" ht="14.25" customHeight="1">
      <c r="A6" s="64">
        <v>5.0</v>
      </c>
    </row>
    <row r="7" ht="14.25" customHeight="1">
      <c r="A7" s="64">
        <v>6.0</v>
      </c>
      <c r="G7" s="66"/>
    </row>
    <row r="8" ht="14.25" customHeight="1">
      <c r="A8" s="64">
        <v>7.0</v>
      </c>
    </row>
    <row r="9" ht="14.25" customHeight="1">
      <c r="A9" s="64">
        <v>8.0</v>
      </c>
    </row>
    <row r="10" ht="14.25" customHeight="1">
      <c r="A10" s="64">
        <v>9.0</v>
      </c>
    </row>
    <row r="11" ht="14.25" customHeight="1">
      <c r="A11" s="64" t="s">
        <v>66</v>
      </c>
      <c r="E11" s="13" t="s">
        <v>124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>
      <c r="C22" s="13" t="s">
        <v>106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1437499999999998" footer="0.0" header="0.0" left="0.7" right="0.7" top="1.1437499999999998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2023-09-08T20:05:34Z</dcterms:created>
</cp:coreProperties>
</file>